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CAE"/>
  <workbookPr/>
  <bookViews>
    <workbookView xWindow="135" yWindow="4080" windowWidth="15000" windowHeight="5520" tabRatio="894" activeTab="0"/>
  </bookViews>
  <sheets>
    <sheet name="ТО15000" sheetId="1" r:id="rId1"/>
    <sheet name="ТО30000" sheetId="2" r:id="rId2"/>
    <sheet name="ТО45000" sheetId="3" r:id="rId3"/>
    <sheet name="ТО60000" sheetId="4" r:id="rId4"/>
    <sheet name="ТО75000" sheetId="5" r:id="rId5"/>
    <sheet name="ТО90000" sheetId="6" r:id="rId6"/>
    <sheet name="ТО105000" sheetId="7" r:id="rId7"/>
    <sheet name="ТО120000" sheetId="8" r:id="rId8"/>
    <sheet name="ТО135000" sheetId="9" r:id="rId9"/>
    <sheet name="ТО150000" sheetId="10" r:id="rId10"/>
    <sheet name="ТО165000" sheetId="11" r:id="rId11"/>
    <sheet name="ТО180000" sheetId="12" r:id="rId12"/>
    <sheet name="ТО195000" sheetId="13" r:id="rId13"/>
    <sheet name="ТО210000" sheetId="14" r:id="rId14"/>
    <sheet name="ТО225000" sheetId="15" r:id="rId15"/>
    <sheet name="ТО240000" sheetId="16" r:id="rId16"/>
    <sheet name="ТО255000" sheetId="17" r:id="rId17"/>
    <sheet name="ТО270000" sheetId="18" r:id="rId18"/>
    <sheet name="ТО285000" sheetId="19" r:id="rId19"/>
    <sheet name="ТО300000" sheetId="20" r:id="rId20"/>
  </sheets>
  <externalReferences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<sst xmlns="http://schemas.openxmlformats.org/spreadsheetml/2006/main" count="1789" uniqueCount="84">
  <si>
    <t>ТО15000</t>
  </si>
  <si>
    <t>МКПП</t>
  </si>
  <si>
    <t>АКПП</t>
  </si>
  <si>
    <t>Расходные материалы</t>
  </si>
  <si>
    <t>Моторное масло</t>
  </si>
  <si>
    <t>Вид</t>
  </si>
  <si>
    <t>Стоимость</t>
  </si>
  <si>
    <t>Масляный фильтр</t>
  </si>
  <si>
    <t>Салонный фильтр</t>
  </si>
  <si>
    <t>Наименование/кат.номер</t>
  </si>
  <si>
    <t>Стоимость единицы наименования</t>
  </si>
  <si>
    <t>Итого</t>
  </si>
  <si>
    <t>Мотор-тестер</t>
  </si>
  <si>
    <t>Сход-развал</t>
  </si>
  <si>
    <t>Рекомендованные работы</t>
  </si>
  <si>
    <t>Норма времени, н/ч</t>
  </si>
  <si>
    <t>Количество, л(шт)</t>
  </si>
  <si>
    <t>Стоимость ТО+расходные материалы, $</t>
  </si>
  <si>
    <t>Стоимость ТО + расходные материалы + рекомендованные работы, $</t>
  </si>
  <si>
    <t>ТО30000</t>
  </si>
  <si>
    <t>Свечи зажигания</t>
  </si>
  <si>
    <t>Жидкость гидропривода тормозов и сцепления</t>
  </si>
  <si>
    <t>Воздушный фильтр</t>
  </si>
  <si>
    <t>ТО45000</t>
  </si>
  <si>
    <t>Масло РК</t>
  </si>
  <si>
    <t>Масло АКПП</t>
  </si>
  <si>
    <t>ТО60000</t>
  </si>
  <si>
    <t>Охлаждающая жидкость</t>
  </si>
  <si>
    <t>ТО75000</t>
  </si>
  <si>
    <t>Ремень ГРМ</t>
  </si>
  <si>
    <t>ТО90000</t>
  </si>
  <si>
    <t>ТО105000</t>
  </si>
  <si>
    <t>ТО120000</t>
  </si>
  <si>
    <t>Топливный фильтр (бак)</t>
  </si>
  <si>
    <t>ТО135000</t>
  </si>
  <si>
    <t>ТО150000</t>
  </si>
  <si>
    <t>ТО165000</t>
  </si>
  <si>
    <t>ТО180000</t>
  </si>
  <si>
    <t>ТО195000</t>
  </si>
  <si>
    <t>ТО210000</t>
  </si>
  <si>
    <t>ТО225000</t>
  </si>
  <si>
    <t>ТО240000</t>
  </si>
  <si>
    <t>ТО255000</t>
  </si>
  <si>
    <t>ТО270000</t>
  </si>
  <si>
    <t>ТО285000</t>
  </si>
  <si>
    <t>ТО300000</t>
  </si>
  <si>
    <t>Масло задн. дифф.</t>
  </si>
  <si>
    <t xml:space="preserve">Масло пер. дифф. </t>
  </si>
  <si>
    <t>Обязательные работы</t>
  </si>
  <si>
    <t>Замена реком. з/ч</t>
  </si>
  <si>
    <t>Запчасти, рекомендуемые к замене</t>
  </si>
  <si>
    <t>Наименование</t>
  </si>
  <si>
    <t>Каталожный номер</t>
  </si>
  <si>
    <t>Натяжит. ремня ГРМ</t>
  </si>
  <si>
    <t>Ролик натяжителя</t>
  </si>
  <si>
    <t>Ролик обводной</t>
  </si>
  <si>
    <t>Стоимость ТО + расходные материалы + мотортестер, $</t>
  </si>
  <si>
    <t>3,8 MIVEC</t>
  </si>
  <si>
    <t>Pajero IV (BK)</t>
  </si>
  <si>
    <t>Прокладка топливного фильтра</t>
  </si>
  <si>
    <t>3,2 DI-D</t>
  </si>
  <si>
    <t xml:space="preserve">Топливный фильтр </t>
  </si>
  <si>
    <t>Топливный фильтр</t>
  </si>
  <si>
    <t>1230A046</t>
  </si>
  <si>
    <t>MR404847</t>
  </si>
  <si>
    <t>7803A028</t>
  </si>
  <si>
    <t>1770A053</t>
  </si>
  <si>
    <t>Mobil DOT4</t>
  </si>
  <si>
    <t>Жидкость гидропривода тормозов</t>
  </si>
  <si>
    <t>Масло МКПП</t>
  </si>
  <si>
    <t>Топливный фильтр в баке</t>
  </si>
  <si>
    <t>Стоимость работ, руб.</t>
  </si>
  <si>
    <t>Стоимость нормочаса, руб.</t>
  </si>
  <si>
    <t>Стоимость запчастей, руб.</t>
  </si>
  <si>
    <t>Стоимость ТО+расходные материалы, руб.</t>
  </si>
  <si>
    <t>Стоимость ТО + расходные материалы + рекомендованные работы, руб.</t>
  </si>
  <si>
    <t>Стоимость ТО + расходные материалы + мотортестер, руб.</t>
  </si>
  <si>
    <t>Прокладка впускного коллектора</t>
  </si>
  <si>
    <r>
      <t xml:space="preserve">DIA QUEEN ATF-PA </t>
    </r>
    <r>
      <rPr>
        <sz val="10"/>
        <color indexed="10"/>
        <rFont val="Arial Cyr"/>
        <family val="0"/>
      </rPr>
      <t>*</t>
    </r>
  </si>
  <si>
    <t>* Для автомобилей, начиная с 09 модельного года</t>
  </si>
  <si>
    <r>
      <t>АКПП</t>
    </r>
    <r>
      <rPr>
        <sz val="10"/>
        <color indexed="10"/>
        <rFont val="Arial Cyr"/>
        <family val="0"/>
      </rPr>
      <t>*</t>
    </r>
  </si>
  <si>
    <r>
      <t>DIA QUEEN ATF-PA</t>
    </r>
    <r>
      <rPr>
        <sz val="10"/>
        <color indexed="10"/>
        <rFont val="Arial Cyr"/>
        <family val="0"/>
      </rPr>
      <t>*</t>
    </r>
  </si>
  <si>
    <t>до 09 модельного года</t>
  </si>
  <si>
    <t>с 09 модельного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</si>
</sst>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34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164" fontId="0" fillId="0" borderId="23" xfId="0" applyNumberFormat="1" applyBorder="1" applyAlignment="1">
      <alignment horizontal="center" wrapText="1"/>
    </xf>
    <xf numFmtId="164" fontId="0" fillId="0" borderId="23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2" fontId="0" fillId="33" borderId="26" xfId="0" applyNumberFormat="1" applyFill="1" applyBorder="1" applyAlignment="1">
      <alignment horizontal="center"/>
    </xf>
    <xf numFmtId="2" fontId="0" fillId="0" borderId="26" xfId="0" applyNumberFormat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wrapText="1"/>
    </xf>
    <xf numFmtId="164" fontId="0" fillId="0" borderId="2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25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34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34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34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4" fontId="0" fillId="0" borderId="47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0" fillId="0" borderId="59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66" fontId="0" fillId="33" borderId="59" xfId="0" applyNumberFormat="1" applyFill="1" applyBorder="1" applyAlignment="1">
      <alignment horizontal="center" vertical="center"/>
    </xf>
    <xf numFmtId="166" fontId="0" fillId="33" borderId="60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164" fontId="0" fillId="0" borderId="5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33" borderId="59" xfId="0" applyNumberFormat="1" applyFill="1" applyBorder="1" applyAlignment="1">
      <alignment horizontal="center" vertical="center"/>
    </xf>
    <xf numFmtId="164" fontId="0" fillId="33" borderId="60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64" fontId="0" fillId="0" borderId="21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33" borderId="34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33" borderId="26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164" fontId="0" fillId="0" borderId="59" xfId="0" applyNumberFormat="1" applyFill="1" applyBorder="1" applyAlignment="1">
      <alignment horizontal="center" vertical="center"/>
    </xf>
    <xf numFmtId="164" fontId="0" fillId="0" borderId="60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6;&#1080;&#1084;&#1086;&#1089;&#1090;&#1100;%20&#1085;&#1086;&#1088;&#1084;&#1086;&#1095;&#1072;&#1089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90;&#1072;&#1083;&#1086;&#1078;&#1085;&#1099;&#1077;%20&#1085;&#1086;&#1084;&#1077;&#1088;&#1072;%20&#1079;&#1072;&#1087;&#1095;&#1072;&#1089;&#1090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>
            <v>2453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части"/>
      <sheetName val="Масла и технические жидкости"/>
      <sheetName val="Лист1"/>
    </sheetNames>
    <sheetDataSet>
      <sheetData sheetId="0">
        <row r="148">
          <cell r="B148" t="str">
            <v>MD352626</v>
          </cell>
          <cell r="C148">
            <v>965.07</v>
          </cell>
          <cell r="F148" t="str">
            <v>MD362861</v>
          </cell>
          <cell r="G148">
            <v>3882.53</v>
          </cell>
        </row>
        <row r="149">
          <cell r="B149" t="str">
            <v>7803A028</v>
          </cell>
          <cell r="C149">
            <v>1259.17</v>
          </cell>
          <cell r="F149" t="str">
            <v>MD140071</v>
          </cell>
          <cell r="G149">
            <v>2570.97</v>
          </cell>
        </row>
        <row r="150">
          <cell r="B150" t="str">
            <v>MR571476</v>
          </cell>
          <cell r="C150">
            <v>2670.48</v>
          </cell>
          <cell r="F150" t="str">
            <v>MD319022</v>
          </cell>
          <cell r="G150">
            <v>2658.34</v>
          </cell>
        </row>
        <row r="151">
          <cell r="B151" t="str">
            <v>MR529135</v>
          </cell>
          <cell r="C151">
            <v>4337.77</v>
          </cell>
        </row>
        <row r="152">
          <cell r="B152" t="str">
            <v>1822A002</v>
          </cell>
          <cell r="C152">
            <v>1210.48</v>
          </cell>
        </row>
        <row r="153">
          <cell r="B153" t="str">
            <v>MR529146</v>
          </cell>
          <cell r="C153">
            <v>115.35</v>
          </cell>
        </row>
        <row r="154">
          <cell r="B154" t="str">
            <v>MD358549</v>
          </cell>
          <cell r="C154">
            <v>5622.77</v>
          </cell>
        </row>
        <row r="155">
          <cell r="C155">
            <v>981.16</v>
          </cell>
        </row>
        <row r="156">
          <cell r="C156">
            <v>2547.23</v>
          </cell>
        </row>
        <row r="157">
          <cell r="C157">
            <v>2044.62</v>
          </cell>
        </row>
        <row r="158">
          <cell r="B158" t="str">
            <v>MR556587</v>
          </cell>
          <cell r="C158">
            <v>1143.29</v>
          </cell>
        </row>
        <row r="159">
          <cell r="B159" t="str">
            <v>MN106046</v>
          </cell>
          <cell r="C159">
            <v>253.22</v>
          </cell>
        </row>
        <row r="160">
          <cell r="B160" t="str">
            <v>MR561584</v>
          </cell>
          <cell r="C160">
            <v>508.39</v>
          </cell>
        </row>
        <row r="161">
          <cell r="B161" t="str">
            <v>MD199282</v>
          </cell>
          <cell r="C161">
            <v>533.33</v>
          </cell>
        </row>
        <row r="194">
          <cell r="B194" t="str">
            <v>MD352626</v>
          </cell>
          <cell r="C194">
            <v>965.07</v>
          </cell>
          <cell r="F194" t="str">
            <v>MD362861</v>
          </cell>
          <cell r="G194">
            <v>3882.53</v>
          </cell>
        </row>
        <row r="195">
          <cell r="B195" t="str">
            <v>7803A028</v>
          </cell>
          <cell r="C195">
            <v>1259.17</v>
          </cell>
          <cell r="F195" t="str">
            <v>MD140071</v>
          </cell>
          <cell r="G195">
            <v>2570.97</v>
          </cell>
        </row>
        <row r="196">
          <cell r="B196" t="str">
            <v>MR571476</v>
          </cell>
          <cell r="C196">
            <v>2670.48</v>
          </cell>
          <cell r="F196" t="str">
            <v>MD319022</v>
          </cell>
          <cell r="G196">
            <v>2658.34</v>
          </cell>
        </row>
        <row r="197">
          <cell r="B197" t="str">
            <v>MR529135</v>
          </cell>
          <cell r="C197">
            <v>4337.77</v>
          </cell>
        </row>
        <row r="198">
          <cell r="B198" t="str">
            <v>1822A002</v>
          </cell>
          <cell r="C198">
            <v>1210.48</v>
          </cell>
        </row>
        <row r="199">
          <cell r="B199" t="str">
            <v>MN106046</v>
          </cell>
          <cell r="C199">
            <v>253.22</v>
          </cell>
        </row>
        <row r="200">
          <cell r="B200" t="str">
            <v>MD358557</v>
          </cell>
          <cell r="C200">
            <v>5622.77</v>
          </cell>
        </row>
      </sheetData>
      <sheetData sheetId="1">
        <row r="6">
          <cell r="B6" t="str">
            <v>Mobil DOT4</v>
          </cell>
          <cell r="C6">
            <v>262.5</v>
          </cell>
        </row>
        <row r="14">
          <cell r="B14" t="str">
            <v>Antifreeze Extra</v>
          </cell>
          <cell r="C14">
            <v>347.57</v>
          </cell>
        </row>
        <row r="25">
          <cell r="C25">
            <v>1798.5</v>
          </cell>
        </row>
        <row r="27">
          <cell r="B27" t="str">
            <v>Oil 0W30 </v>
          </cell>
          <cell r="C27">
            <v>571</v>
          </cell>
        </row>
        <row r="28">
          <cell r="B28" t="str">
            <v>Oil 5W30 </v>
          </cell>
          <cell r="C28">
            <v>508</v>
          </cell>
        </row>
        <row r="29">
          <cell r="B29" t="str">
            <v>ATF SP III</v>
          </cell>
          <cell r="C29">
            <v>461</v>
          </cell>
        </row>
        <row r="34">
          <cell r="B34" t="str">
            <v>Hypoid Gear Oil API GL4 SAE 75W90</v>
          </cell>
          <cell r="C34">
            <v>896.2</v>
          </cell>
        </row>
        <row r="36">
          <cell r="B36" t="str">
            <v>Super Hypoid Gear Oil SAE 90 GL-5</v>
          </cell>
          <cell r="C36">
            <v>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K31" sqref="K31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3" customWidth="1"/>
    <col min="9" max="16384" width="9.125" style="1" customWidth="1"/>
  </cols>
  <sheetData>
    <row r="1" spans="1:8" ht="17.25" thickBot="1" thickTop="1">
      <c r="A1" s="133" t="s">
        <v>58</v>
      </c>
      <c r="B1" s="134"/>
      <c r="C1" s="134"/>
      <c r="D1" s="128" t="s">
        <v>0</v>
      </c>
      <c r="E1" s="129"/>
      <c r="F1" s="129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">
        <v>60</v>
      </c>
      <c r="C3" s="6" t="s">
        <v>1</v>
      </c>
      <c r="D3" s="42">
        <v>1.9</v>
      </c>
      <c r="E3" s="119">
        <f>'[1]Лист1'!$B$5</f>
        <v>2453</v>
      </c>
      <c r="F3" s="120"/>
      <c r="G3" s="116">
        <f>D3*E3</f>
        <v>4660.7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1.9</v>
      </c>
      <c r="E4" s="121"/>
      <c r="F4" s="122"/>
      <c r="G4" s="116">
        <f>D4*E3</f>
        <v>4660.7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42">
        <v>1.6</v>
      </c>
      <c r="E5" s="121"/>
      <c r="F5" s="122"/>
      <c r="G5" s="116">
        <f>D5*E3</f>
        <v>3924.8</v>
      </c>
      <c r="H5" s="1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1.6</v>
      </c>
      <c r="E6" s="121"/>
      <c r="F6" s="122"/>
      <c r="G6" s="116">
        <f>D6*E3</f>
        <v>3924.8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">
        <v>57</v>
      </c>
      <c r="C7" s="6" t="s">
        <v>1</v>
      </c>
      <c r="D7" s="42"/>
      <c r="E7" s="121"/>
      <c r="F7" s="122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1.6</v>
      </c>
      <c r="E8" s="123"/>
      <c r="F8" s="124"/>
      <c r="G8" s="139">
        <f>D8*E3</f>
        <v>3924.8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 t="s">
        <v>13</v>
      </c>
      <c r="C9" s="129"/>
      <c r="D9" s="15">
        <v>1.6</v>
      </c>
      <c r="E9" s="125">
        <f>'[1]Лист1'!$B$5</f>
        <v>2453</v>
      </c>
      <c r="F9" s="122"/>
      <c r="G9" s="126">
        <f>D9*E9</f>
        <v>3924.8</v>
      </c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v>0.5</v>
      </c>
      <c r="E10" s="158">
        <f>'[1]Лист1'!$B$5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59" t="str">
        <f>B3</f>
        <v>3,2 DI-D</v>
      </c>
      <c r="C12" s="161" t="s">
        <v>1</v>
      </c>
      <c r="D12" s="15" t="s">
        <v>4</v>
      </c>
      <c r="E12" s="16" t="str">
        <f>'[2]Масла и технические жидкости'!$B$28</f>
        <v>Oil 5W30 </v>
      </c>
      <c r="F12" s="16">
        <v>9.3</v>
      </c>
      <c r="G12" s="77">
        <f>'[2]Масла и технические жидкости'!$C$28</f>
        <v>508</v>
      </c>
      <c r="H12" s="28">
        <f>F12*G12</f>
        <v>4724.400000000001</v>
      </c>
    </row>
    <row r="13" spans="1:8" ht="12.75">
      <c r="A13" s="148"/>
      <c r="B13" s="149"/>
      <c r="C13" s="159"/>
      <c r="D13" s="15" t="s">
        <v>7</v>
      </c>
      <c r="E13" s="3" t="s">
        <v>63</v>
      </c>
      <c r="F13" s="3">
        <v>1</v>
      </c>
      <c r="G13" s="72">
        <f>'[2]Запчасти'!$C$155</f>
        <v>981.16</v>
      </c>
      <c r="H13" s="29">
        <f>F13*G13</f>
        <v>981.16</v>
      </c>
    </row>
    <row r="14" spans="1:8" ht="12.75">
      <c r="A14" s="148"/>
      <c r="B14" s="149"/>
      <c r="C14" s="159"/>
      <c r="D14" s="15" t="s">
        <v>8</v>
      </c>
      <c r="E14" s="3" t="s">
        <v>65</v>
      </c>
      <c r="F14" s="3">
        <v>1</v>
      </c>
      <c r="G14" s="72">
        <f>'[2]Запчасти'!$C$149</f>
        <v>1259.17</v>
      </c>
      <c r="H14" s="29">
        <f>F14*G14</f>
        <v>1259.17</v>
      </c>
    </row>
    <row r="15" spans="1:8" ht="12.75">
      <c r="A15" s="148"/>
      <c r="B15" s="149"/>
      <c r="C15" s="159"/>
      <c r="D15" s="17" t="s">
        <v>61</v>
      </c>
      <c r="E15" s="3" t="s">
        <v>66</v>
      </c>
      <c r="F15" s="3">
        <v>1</v>
      </c>
      <c r="G15" s="72">
        <f>'[2]Запчасти'!$C$157</f>
        <v>2044.62</v>
      </c>
      <c r="H15" s="29">
        <f aca="true" t="shared" si="0" ref="H15:H21">F15*G15</f>
        <v>2044.62</v>
      </c>
    </row>
    <row r="16" spans="1:8" ht="15" customHeight="1">
      <c r="A16" s="148"/>
      <c r="B16" s="149"/>
      <c r="C16" s="159"/>
      <c r="D16" s="15"/>
      <c r="E16" s="3"/>
      <c r="F16" s="3"/>
      <c r="G16" s="73"/>
      <c r="H16" s="29">
        <f t="shared" si="0"/>
        <v>0</v>
      </c>
    </row>
    <row r="17" spans="1:8" ht="12.75">
      <c r="A17" s="148"/>
      <c r="B17" s="149"/>
      <c r="C17" s="159"/>
      <c r="D17" s="15"/>
      <c r="E17" s="3"/>
      <c r="F17" s="3"/>
      <c r="G17" s="73"/>
      <c r="H17" s="29">
        <f t="shared" si="0"/>
        <v>0</v>
      </c>
    </row>
    <row r="18" spans="1:8" ht="12.75">
      <c r="A18" s="148"/>
      <c r="B18" s="149"/>
      <c r="C18" s="159"/>
      <c r="D18" s="15"/>
      <c r="E18" s="3"/>
      <c r="F18" s="3"/>
      <c r="G18" s="73"/>
      <c r="H18" s="29">
        <f t="shared" si="0"/>
        <v>0</v>
      </c>
    </row>
    <row r="19" spans="1:8" ht="12.75">
      <c r="A19" s="148"/>
      <c r="B19" s="149"/>
      <c r="C19" s="159"/>
      <c r="D19" s="15"/>
      <c r="E19" s="3"/>
      <c r="F19" s="3"/>
      <c r="G19" s="73"/>
      <c r="H19" s="29">
        <f t="shared" si="0"/>
        <v>0</v>
      </c>
    </row>
    <row r="20" spans="1:8" ht="12.75">
      <c r="A20" s="148"/>
      <c r="B20" s="149"/>
      <c r="C20" s="159"/>
      <c r="D20" s="15"/>
      <c r="E20" s="3"/>
      <c r="F20" s="3"/>
      <c r="G20" s="73"/>
      <c r="H20" s="29">
        <f t="shared" si="0"/>
        <v>0</v>
      </c>
    </row>
    <row r="21" spans="1:8" ht="13.5" thickBot="1">
      <c r="A21" s="148"/>
      <c r="B21" s="149"/>
      <c r="C21" s="159"/>
      <c r="D21" s="15"/>
      <c r="E21" s="3"/>
      <c r="F21" s="3"/>
      <c r="G21" s="73"/>
      <c r="H21" s="29">
        <f t="shared" si="0"/>
        <v>0</v>
      </c>
    </row>
    <row r="22" spans="1:8" ht="14.25" thickBot="1" thickTop="1">
      <c r="A22" s="148"/>
      <c r="B22" s="149"/>
      <c r="C22" s="162"/>
      <c r="D22" s="46" t="s">
        <v>11</v>
      </c>
      <c r="E22" s="132"/>
      <c r="F22" s="132"/>
      <c r="G22" s="177"/>
      <c r="H22" s="30">
        <f>SUM(H12:H21)</f>
        <v>9009.35</v>
      </c>
    </row>
    <row r="23" spans="1:8" ht="13.5" thickTop="1">
      <c r="A23" s="148"/>
      <c r="B23" s="149"/>
      <c r="C23" s="161" t="s">
        <v>2</v>
      </c>
      <c r="D23" s="15" t="s">
        <v>4</v>
      </c>
      <c r="E23" s="16" t="str">
        <f>'[2]Масла и технические жидкости'!$B$28</f>
        <v>Oil 5W30 </v>
      </c>
      <c r="F23" s="16">
        <v>9.3</v>
      </c>
      <c r="G23" s="78">
        <f>'[2]Масла и технические жидкости'!$C$28</f>
        <v>508</v>
      </c>
      <c r="H23" s="29">
        <f>F23*G23</f>
        <v>4724.400000000001</v>
      </c>
    </row>
    <row r="24" spans="1:8" ht="12.75">
      <c r="A24" s="148"/>
      <c r="B24" s="149"/>
      <c r="C24" s="159"/>
      <c r="D24" s="15" t="s">
        <v>7</v>
      </c>
      <c r="E24" s="3" t="s">
        <v>63</v>
      </c>
      <c r="F24" s="3">
        <v>1</v>
      </c>
      <c r="G24" s="71">
        <f>'[2]Запчасти'!$C$155</f>
        <v>981.16</v>
      </c>
      <c r="H24" s="29">
        <f aca="true" t="shared" si="1" ref="H24:H32">F24*G24</f>
        <v>981.16</v>
      </c>
    </row>
    <row r="25" spans="1:8" ht="12.75">
      <c r="A25" s="148"/>
      <c r="B25" s="149"/>
      <c r="C25" s="159"/>
      <c r="D25" s="15" t="s">
        <v>8</v>
      </c>
      <c r="E25" s="3" t="s">
        <v>65</v>
      </c>
      <c r="F25" s="3">
        <v>1</v>
      </c>
      <c r="G25" s="71">
        <f>'[2]Запчасти'!$C$149</f>
        <v>1259.17</v>
      </c>
      <c r="H25" s="29">
        <f t="shared" si="1"/>
        <v>1259.17</v>
      </c>
    </row>
    <row r="26" spans="1:8" ht="12.75">
      <c r="A26" s="148"/>
      <c r="B26" s="149"/>
      <c r="C26" s="159"/>
      <c r="D26" s="17" t="s">
        <v>62</v>
      </c>
      <c r="E26" s="3" t="s">
        <v>66</v>
      </c>
      <c r="F26" s="3">
        <v>1</v>
      </c>
      <c r="G26" s="71">
        <f>'[2]Запчасти'!$C$157</f>
        <v>2044.62</v>
      </c>
      <c r="H26" s="29">
        <f t="shared" si="1"/>
        <v>2044.62</v>
      </c>
    </row>
    <row r="27" spans="1:8" ht="12.75">
      <c r="A27" s="148"/>
      <c r="B27" s="149"/>
      <c r="C27" s="159"/>
      <c r="D27" s="15"/>
      <c r="E27" s="3"/>
      <c r="F27" s="3"/>
      <c r="G27" s="73"/>
      <c r="H27" s="29">
        <f t="shared" si="1"/>
        <v>0</v>
      </c>
    </row>
    <row r="28" spans="1:8" ht="12.75">
      <c r="A28" s="148"/>
      <c r="B28" s="149"/>
      <c r="C28" s="159"/>
      <c r="D28" s="15"/>
      <c r="E28" s="3"/>
      <c r="F28" s="3"/>
      <c r="G28" s="73"/>
      <c r="H28" s="29">
        <f t="shared" si="1"/>
        <v>0</v>
      </c>
    </row>
    <row r="29" spans="1:8" ht="12.75">
      <c r="A29" s="148"/>
      <c r="B29" s="149"/>
      <c r="C29" s="159"/>
      <c r="D29" s="15"/>
      <c r="E29" s="3"/>
      <c r="F29" s="3"/>
      <c r="G29" s="73"/>
      <c r="H29" s="29">
        <f t="shared" si="1"/>
        <v>0</v>
      </c>
    </row>
    <row r="30" spans="1:8" ht="12.75">
      <c r="A30" s="148"/>
      <c r="B30" s="149"/>
      <c r="C30" s="159"/>
      <c r="D30" s="15"/>
      <c r="E30" s="3"/>
      <c r="F30" s="3"/>
      <c r="G30" s="73"/>
      <c r="H30" s="29">
        <f t="shared" si="1"/>
        <v>0</v>
      </c>
    </row>
    <row r="31" spans="1:8" ht="12.75">
      <c r="A31" s="148"/>
      <c r="B31" s="149"/>
      <c r="C31" s="159"/>
      <c r="D31" s="15"/>
      <c r="E31" s="3"/>
      <c r="F31" s="3"/>
      <c r="G31" s="73"/>
      <c r="H31" s="29">
        <f t="shared" si="1"/>
        <v>0</v>
      </c>
    </row>
    <row r="32" spans="1:8" ht="13.5" thickBot="1">
      <c r="A32" s="148"/>
      <c r="B32" s="149"/>
      <c r="C32" s="159"/>
      <c r="D32" s="15"/>
      <c r="E32" s="3"/>
      <c r="F32" s="3"/>
      <c r="G32" s="73"/>
      <c r="H32" s="29">
        <f t="shared" si="1"/>
        <v>0</v>
      </c>
    </row>
    <row r="33" spans="1:8" ht="14.25" thickBot="1" thickTop="1">
      <c r="A33" s="148"/>
      <c r="B33" s="150"/>
      <c r="C33" s="162"/>
      <c r="D33" s="46" t="s">
        <v>11</v>
      </c>
      <c r="E33" s="132"/>
      <c r="F33" s="132"/>
      <c r="G33" s="177"/>
      <c r="H33" s="30">
        <f>SUM(H23:H32)</f>
        <v>9009.35</v>
      </c>
    </row>
    <row r="34" spans="1:8" ht="13.5" thickTop="1">
      <c r="A34" s="148"/>
      <c r="B34" s="151">
        <v>3</v>
      </c>
      <c r="C34" s="161" t="s">
        <v>1</v>
      </c>
      <c r="D34" s="15" t="s">
        <v>4</v>
      </c>
      <c r="E34" s="16" t="str">
        <f>'[2]Масла и технические жидкости'!$B$27</f>
        <v>Oil 0W30 </v>
      </c>
      <c r="F34" s="2">
        <v>4.9</v>
      </c>
      <c r="G34" s="68">
        <f>'[2]Масла и технические жидкости'!$C$27</f>
        <v>571</v>
      </c>
      <c r="H34" s="29">
        <f>F34*G34</f>
        <v>2797.9</v>
      </c>
    </row>
    <row r="35" spans="1:8" ht="12.75">
      <c r="A35" s="148"/>
      <c r="B35" s="152"/>
      <c r="C35" s="159"/>
      <c r="D35" s="15" t="s">
        <v>7</v>
      </c>
      <c r="E35" s="2" t="str">
        <f>'[2]Запчасти'!$B$148</f>
        <v>MD352626</v>
      </c>
      <c r="F35" s="2">
        <v>1</v>
      </c>
      <c r="G35" s="68">
        <f>'[2]Запчасти'!$C$148</f>
        <v>965.07</v>
      </c>
      <c r="H35" s="29">
        <f aca="true" t="shared" si="2" ref="H35:H43">F35*G35</f>
        <v>965.07</v>
      </c>
    </row>
    <row r="36" spans="1:8" ht="12.75">
      <c r="A36" s="148"/>
      <c r="B36" s="152"/>
      <c r="C36" s="159"/>
      <c r="D36" s="15" t="s">
        <v>8</v>
      </c>
      <c r="E36" s="2" t="str">
        <f>'[2]Запчасти'!$B$149</f>
        <v>7803A028</v>
      </c>
      <c r="F36" s="2">
        <v>1</v>
      </c>
      <c r="G36" s="68">
        <f>'[2]Запчасти'!$C$149</f>
        <v>1259.17</v>
      </c>
      <c r="H36" s="29">
        <f t="shared" si="2"/>
        <v>1259.17</v>
      </c>
    </row>
    <row r="37" spans="1:8" ht="12.75">
      <c r="A37" s="148"/>
      <c r="B37" s="152"/>
      <c r="C37" s="159"/>
      <c r="D37" s="17"/>
      <c r="E37" s="2"/>
      <c r="F37" s="2"/>
      <c r="G37" s="2"/>
      <c r="H37" s="29">
        <f t="shared" si="2"/>
        <v>0</v>
      </c>
    </row>
    <row r="38" spans="1:8" ht="12.75">
      <c r="A38" s="148"/>
      <c r="B38" s="152"/>
      <c r="C38" s="159"/>
      <c r="D38" s="15"/>
      <c r="E38" s="2"/>
      <c r="F38" s="2"/>
      <c r="G38" s="2"/>
      <c r="H38" s="29">
        <f t="shared" si="2"/>
        <v>0</v>
      </c>
    </row>
    <row r="39" spans="1:8" ht="12.75">
      <c r="A39" s="148"/>
      <c r="B39" s="152"/>
      <c r="C39" s="159"/>
      <c r="D39" s="15"/>
      <c r="E39" s="2"/>
      <c r="F39" s="2"/>
      <c r="G39" s="2"/>
      <c r="H39" s="29">
        <f t="shared" si="2"/>
        <v>0</v>
      </c>
    </row>
    <row r="40" spans="1:8" ht="12.75">
      <c r="A40" s="148"/>
      <c r="B40" s="152"/>
      <c r="C40" s="159"/>
      <c r="D40" s="15"/>
      <c r="E40" s="2"/>
      <c r="F40" s="2"/>
      <c r="G40" s="2"/>
      <c r="H40" s="29">
        <f t="shared" si="2"/>
        <v>0</v>
      </c>
    </row>
    <row r="41" spans="1:8" ht="12.75">
      <c r="A41" s="148"/>
      <c r="B41" s="152"/>
      <c r="C41" s="159"/>
      <c r="D41" s="15"/>
      <c r="E41" s="2"/>
      <c r="F41" s="2"/>
      <c r="G41" s="2"/>
      <c r="H41" s="29">
        <f t="shared" si="2"/>
        <v>0</v>
      </c>
    </row>
    <row r="42" spans="1:8" ht="12.75">
      <c r="A42" s="148"/>
      <c r="B42" s="152"/>
      <c r="C42" s="159"/>
      <c r="D42" s="15"/>
      <c r="E42" s="2"/>
      <c r="F42" s="2"/>
      <c r="G42" s="2"/>
      <c r="H42" s="29">
        <f t="shared" si="2"/>
        <v>0</v>
      </c>
    </row>
    <row r="43" spans="1:8" ht="13.5" thickBot="1">
      <c r="A43" s="148"/>
      <c r="B43" s="152"/>
      <c r="C43" s="159"/>
      <c r="D43" s="15"/>
      <c r="E43" s="2"/>
      <c r="F43" s="2"/>
      <c r="G43" s="2"/>
      <c r="H43" s="29">
        <f t="shared" si="2"/>
        <v>0</v>
      </c>
    </row>
    <row r="44" spans="1:8" ht="14.25" thickBot="1" thickTop="1">
      <c r="A44" s="148"/>
      <c r="B44" s="152"/>
      <c r="C44" s="162"/>
      <c r="D44" s="46" t="s">
        <v>11</v>
      </c>
      <c r="E44" s="84"/>
      <c r="F44" s="84"/>
      <c r="G44" s="84"/>
      <c r="H44" s="30">
        <f>SUM(H34:H43)</f>
        <v>5022.14</v>
      </c>
    </row>
    <row r="45" spans="1:8" ht="13.5" thickTop="1">
      <c r="A45" s="148"/>
      <c r="B45" s="152"/>
      <c r="C45" s="161" t="s">
        <v>2</v>
      </c>
      <c r="D45" s="15" t="s">
        <v>4</v>
      </c>
      <c r="E45" s="16" t="str">
        <f>'[2]Масла и технические жидкости'!$B$27</f>
        <v>Oil 0W30 </v>
      </c>
      <c r="F45" s="2">
        <v>4.9</v>
      </c>
      <c r="G45" s="68">
        <f>'[2]Масла и технические жидкости'!$C$27</f>
        <v>571</v>
      </c>
      <c r="H45" s="29">
        <f>F45*G45</f>
        <v>2797.9</v>
      </c>
    </row>
    <row r="46" spans="1:8" ht="12.75">
      <c r="A46" s="148"/>
      <c r="B46" s="152"/>
      <c r="C46" s="159"/>
      <c r="D46" s="15" t="s">
        <v>7</v>
      </c>
      <c r="E46" s="2" t="str">
        <f>E35</f>
        <v>MD352626</v>
      </c>
      <c r="F46" s="2">
        <v>1</v>
      </c>
      <c r="G46" s="68">
        <f>G35</f>
        <v>965.07</v>
      </c>
      <c r="H46" s="29">
        <f aca="true" t="shared" si="3" ref="H46:H54">F46*G46</f>
        <v>965.07</v>
      </c>
    </row>
    <row r="47" spans="1:8" ht="12.75">
      <c r="A47" s="148"/>
      <c r="B47" s="152"/>
      <c r="C47" s="159"/>
      <c r="D47" s="15" t="s">
        <v>8</v>
      </c>
      <c r="E47" s="2" t="str">
        <f>E36</f>
        <v>7803A028</v>
      </c>
      <c r="F47" s="2">
        <v>1</v>
      </c>
      <c r="G47" s="68">
        <f>G36</f>
        <v>1259.17</v>
      </c>
      <c r="H47" s="29">
        <f t="shared" si="3"/>
        <v>1259.17</v>
      </c>
    </row>
    <row r="48" spans="1:8" ht="12.75">
      <c r="A48" s="148"/>
      <c r="B48" s="152"/>
      <c r="C48" s="159"/>
      <c r="D48" s="17"/>
      <c r="E48" s="2"/>
      <c r="F48" s="2"/>
      <c r="G48" s="2"/>
      <c r="H48" s="29">
        <f t="shared" si="3"/>
        <v>0</v>
      </c>
    </row>
    <row r="49" spans="1:8" ht="12.75">
      <c r="A49" s="148"/>
      <c r="B49" s="152"/>
      <c r="C49" s="159"/>
      <c r="D49" s="15"/>
      <c r="E49" s="2"/>
      <c r="F49" s="2"/>
      <c r="G49" s="2"/>
      <c r="H49" s="29">
        <f t="shared" si="3"/>
        <v>0</v>
      </c>
    </row>
    <row r="50" spans="1:8" ht="12.75">
      <c r="A50" s="148"/>
      <c r="B50" s="152"/>
      <c r="C50" s="159"/>
      <c r="D50" s="15"/>
      <c r="E50" s="2"/>
      <c r="F50" s="2"/>
      <c r="G50" s="2"/>
      <c r="H50" s="29">
        <f t="shared" si="3"/>
        <v>0</v>
      </c>
    </row>
    <row r="51" spans="1:8" ht="12.75">
      <c r="A51" s="148"/>
      <c r="B51" s="152"/>
      <c r="C51" s="159"/>
      <c r="D51" s="15"/>
      <c r="E51" s="2"/>
      <c r="F51" s="2"/>
      <c r="G51" s="2"/>
      <c r="H51" s="29">
        <f t="shared" si="3"/>
        <v>0</v>
      </c>
    </row>
    <row r="52" spans="1:8" ht="12.75">
      <c r="A52" s="148"/>
      <c r="B52" s="152"/>
      <c r="C52" s="159"/>
      <c r="D52" s="15"/>
      <c r="E52" s="2"/>
      <c r="F52" s="2"/>
      <c r="G52" s="2"/>
      <c r="H52" s="29">
        <f t="shared" si="3"/>
        <v>0</v>
      </c>
    </row>
    <row r="53" spans="1:8" ht="12.75">
      <c r="A53" s="148"/>
      <c r="B53" s="152"/>
      <c r="C53" s="159"/>
      <c r="D53" s="15"/>
      <c r="E53" s="2"/>
      <c r="F53" s="2"/>
      <c r="G53" s="2"/>
      <c r="H53" s="29">
        <f t="shared" si="3"/>
        <v>0</v>
      </c>
    </row>
    <row r="54" spans="1:8" ht="13.5" thickBot="1">
      <c r="A54" s="148"/>
      <c r="B54" s="152"/>
      <c r="C54" s="159"/>
      <c r="D54" s="15"/>
      <c r="E54" s="2"/>
      <c r="F54" s="2"/>
      <c r="G54" s="2"/>
      <c r="H54" s="29">
        <f t="shared" si="3"/>
        <v>0</v>
      </c>
    </row>
    <row r="55" spans="1:8" ht="14.25" thickBot="1" thickTop="1">
      <c r="A55" s="148"/>
      <c r="B55" s="153"/>
      <c r="C55" s="162"/>
      <c r="D55" s="46" t="s">
        <v>11</v>
      </c>
      <c r="E55" s="2"/>
      <c r="F55" s="2"/>
      <c r="G55" s="2"/>
      <c r="H55" s="30">
        <f>SUM(H45:H54)</f>
        <v>5022.14</v>
      </c>
    </row>
    <row r="56" spans="1:8" ht="13.5" thickTop="1">
      <c r="A56" s="148"/>
      <c r="B56" s="171" t="str">
        <f>B7</f>
        <v>3,8 MIVEC</v>
      </c>
      <c r="C56" s="161" t="s">
        <v>1</v>
      </c>
      <c r="D56" s="47"/>
      <c r="E56" s="16"/>
      <c r="F56" s="16"/>
      <c r="G56" s="78"/>
      <c r="H56" s="29">
        <f>F56*G56</f>
        <v>0</v>
      </c>
    </row>
    <row r="57" spans="1:8" ht="12.75">
      <c r="A57" s="148"/>
      <c r="B57" s="171"/>
      <c r="C57" s="159"/>
      <c r="D57" s="15"/>
      <c r="E57" s="3"/>
      <c r="F57" s="3"/>
      <c r="G57" s="71"/>
      <c r="H57" s="29">
        <f aca="true" t="shared" si="4" ref="H57:H65">F57*G57</f>
        <v>0</v>
      </c>
    </row>
    <row r="58" spans="1:8" ht="12.75">
      <c r="A58" s="148"/>
      <c r="B58" s="171"/>
      <c r="C58" s="159"/>
      <c r="D58" s="15"/>
      <c r="E58" s="3"/>
      <c r="F58" s="3"/>
      <c r="G58" s="73"/>
      <c r="H58" s="29">
        <f t="shared" si="4"/>
        <v>0</v>
      </c>
    </row>
    <row r="59" spans="1:8" ht="12.75">
      <c r="A59" s="148"/>
      <c r="B59" s="171"/>
      <c r="C59" s="159"/>
      <c r="D59" s="15"/>
      <c r="E59" s="3"/>
      <c r="F59" s="3"/>
      <c r="G59" s="73"/>
      <c r="H59" s="29">
        <f t="shared" si="4"/>
        <v>0</v>
      </c>
    </row>
    <row r="60" spans="1:8" ht="12.75">
      <c r="A60" s="148"/>
      <c r="B60" s="171"/>
      <c r="C60" s="159"/>
      <c r="D60" s="15"/>
      <c r="E60" s="3"/>
      <c r="F60" s="3"/>
      <c r="G60" s="73"/>
      <c r="H60" s="29">
        <f t="shared" si="4"/>
        <v>0</v>
      </c>
    </row>
    <row r="61" spans="1:8" ht="12.75">
      <c r="A61" s="148"/>
      <c r="B61" s="171"/>
      <c r="C61" s="159"/>
      <c r="D61" s="15"/>
      <c r="E61" s="3"/>
      <c r="F61" s="3"/>
      <c r="G61" s="73"/>
      <c r="H61" s="29">
        <f t="shared" si="4"/>
        <v>0</v>
      </c>
    </row>
    <row r="62" spans="1:8" ht="12.75">
      <c r="A62" s="148"/>
      <c r="B62" s="171"/>
      <c r="C62" s="159"/>
      <c r="D62" s="15"/>
      <c r="E62" s="3"/>
      <c r="F62" s="3"/>
      <c r="G62" s="73"/>
      <c r="H62" s="29">
        <f t="shared" si="4"/>
        <v>0</v>
      </c>
    </row>
    <row r="63" spans="1:8" ht="12.75">
      <c r="A63" s="148"/>
      <c r="B63" s="171"/>
      <c r="C63" s="159"/>
      <c r="D63" s="15"/>
      <c r="E63" s="3"/>
      <c r="F63" s="3"/>
      <c r="G63" s="73"/>
      <c r="H63" s="29">
        <f t="shared" si="4"/>
        <v>0</v>
      </c>
    </row>
    <row r="64" spans="1:8" ht="12.75">
      <c r="A64" s="148"/>
      <c r="B64" s="171"/>
      <c r="C64" s="159"/>
      <c r="D64" s="15"/>
      <c r="E64" s="3"/>
      <c r="F64" s="3"/>
      <c r="G64" s="73"/>
      <c r="H64" s="29">
        <f t="shared" si="4"/>
        <v>0</v>
      </c>
    </row>
    <row r="65" spans="1:8" ht="13.5" thickBot="1">
      <c r="A65" s="148"/>
      <c r="B65" s="171"/>
      <c r="C65" s="159"/>
      <c r="D65" s="15"/>
      <c r="E65" s="3"/>
      <c r="F65" s="3"/>
      <c r="G65" s="73"/>
      <c r="H65" s="29">
        <f t="shared" si="4"/>
        <v>0</v>
      </c>
    </row>
    <row r="66" spans="1:8" ht="14.25" thickBot="1" thickTop="1">
      <c r="A66" s="148"/>
      <c r="B66" s="171"/>
      <c r="C66" s="162"/>
      <c r="D66" s="46" t="s">
        <v>11</v>
      </c>
      <c r="E66" s="132"/>
      <c r="F66" s="132"/>
      <c r="G66" s="177"/>
      <c r="H66" s="30">
        <f>SUM(H56:H65)</f>
        <v>0</v>
      </c>
    </row>
    <row r="67" spans="1:8" ht="13.5" thickTop="1">
      <c r="A67" s="148"/>
      <c r="B67" s="171"/>
      <c r="C67" s="159" t="s">
        <v>2</v>
      </c>
      <c r="D67" s="47" t="s">
        <v>4</v>
      </c>
      <c r="E67" s="16" t="str">
        <f>'[2]Масла и технические жидкости'!$B$27</f>
        <v>Oil 0W30 </v>
      </c>
      <c r="F67" s="16">
        <v>4.9</v>
      </c>
      <c r="G67" s="77">
        <f>'[2]Масла и технические жидкости'!$C$27</f>
        <v>571</v>
      </c>
      <c r="H67" s="29">
        <f>F67*G67</f>
        <v>2797.9</v>
      </c>
    </row>
    <row r="68" spans="1:8" ht="12.75">
      <c r="A68" s="148"/>
      <c r="B68" s="171"/>
      <c r="C68" s="159"/>
      <c r="D68" s="15" t="s">
        <v>7</v>
      </c>
      <c r="E68" s="3" t="str">
        <f>'[2]Запчасти'!$B$148</f>
        <v>MD352626</v>
      </c>
      <c r="F68" s="3">
        <v>1</v>
      </c>
      <c r="G68" s="72">
        <f>'[2]Запчасти'!$C$148</f>
        <v>965.07</v>
      </c>
      <c r="H68" s="29">
        <f aca="true" t="shared" si="5" ref="H68:H76">F68*G68</f>
        <v>965.07</v>
      </c>
    </row>
    <row r="69" spans="1:8" ht="12.75">
      <c r="A69" s="148"/>
      <c r="B69" s="171"/>
      <c r="C69" s="159"/>
      <c r="D69" s="15" t="s">
        <v>8</v>
      </c>
      <c r="E69" s="3" t="str">
        <f>'[2]Запчасти'!$B$149</f>
        <v>7803A028</v>
      </c>
      <c r="F69" s="3">
        <v>1</v>
      </c>
      <c r="G69" s="72">
        <f>'[2]Запчасти'!$C$149</f>
        <v>1259.17</v>
      </c>
      <c r="H69" s="29">
        <f t="shared" si="5"/>
        <v>1259.17</v>
      </c>
    </row>
    <row r="70" spans="1:8" ht="12.75">
      <c r="A70" s="148"/>
      <c r="B70" s="171"/>
      <c r="C70" s="159"/>
      <c r="D70" s="15"/>
      <c r="E70" s="3"/>
      <c r="F70" s="3"/>
      <c r="G70" s="73"/>
      <c r="H70" s="29">
        <f t="shared" si="5"/>
        <v>0</v>
      </c>
    </row>
    <row r="71" spans="1:8" ht="12.75">
      <c r="A71" s="148"/>
      <c r="B71" s="171"/>
      <c r="C71" s="159"/>
      <c r="D71" s="15"/>
      <c r="E71" s="3"/>
      <c r="F71" s="3"/>
      <c r="G71" s="73"/>
      <c r="H71" s="29">
        <f t="shared" si="5"/>
        <v>0</v>
      </c>
    </row>
    <row r="72" spans="1:8" ht="12.75">
      <c r="A72" s="148"/>
      <c r="B72" s="171"/>
      <c r="C72" s="159"/>
      <c r="D72" s="15"/>
      <c r="E72" s="3"/>
      <c r="F72" s="3"/>
      <c r="G72" s="73"/>
      <c r="H72" s="29">
        <f t="shared" si="5"/>
        <v>0</v>
      </c>
    </row>
    <row r="73" spans="1:8" ht="12.75">
      <c r="A73" s="148"/>
      <c r="B73" s="171"/>
      <c r="C73" s="159"/>
      <c r="D73" s="15"/>
      <c r="E73" s="3"/>
      <c r="F73" s="3"/>
      <c r="G73" s="73"/>
      <c r="H73" s="29">
        <f t="shared" si="5"/>
        <v>0</v>
      </c>
    </row>
    <row r="74" spans="1:8" ht="12.75">
      <c r="A74" s="149"/>
      <c r="B74" s="171"/>
      <c r="C74" s="159"/>
      <c r="D74" s="15"/>
      <c r="E74" s="3"/>
      <c r="F74" s="3"/>
      <c r="G74" s="73"/>
      <c r="H74" s="29">
        <f t="shared" si="5"/>
        <v>0</v>
      </c>
    </row>
    <row r="75" spans="1:8" ht="12.75">
      <c r="A75" s="149"/>
      <c r="B75" s="171"/>
      <c r="C75" s="159"/>
      <c r="D75" s="15"/>
      <c r="E75" s="3"/>
      <c r="F75" s="3"/>
      <c r="G75" s="73"/>
      <c r="H75" s="29">
        <f t="shared" si="5"/>
        <v>0</v>
      </c>
    </row>
    <row r="76" spans="1:8" ht="13.5" thickBot="1">
      <c r="A76" s="149"/>
      <c r="B76" s="171"/>
      <c r="C76" s="159"/>
      <c r="D76" s="15"/>
      <c r="E76" s="3"/>
      <c r="F76" s="3"/>
      <c r="G76" s="73"/>
      <c r="H76" s="29">
        <f t="shared" si="5"/>
        <v>0</v>
      </c>
    </row>
    <row r="77" spans="1:8" ht="14.25" thickBot="1" thickTop="1">
      <c r="A77" s="150"/>
      <c r="B77" s="172"/>
      <c r="C77" s="160"/>
      <c r="D77" s="44" t="s">
        <v>11</v>
      </c>
      <c r="E77" s="180"/>
      <c r="F77" s="180"/>
      <c r="G77" s="181"/>
      <c r="H77" s="30">
        <f>SUM(H67:H76)</f>
        <v>5022.14</v>
      </c>
    </row>
    <row r="78" spans="1:8" ht="14.25" thickBot="1" thickTop="1">
      <c r="A78" s="143" t="s">
        <v>74</v>
      </c>
      <c r="B78" s="145" t="str">
        <f>B12</f>
        <v>3,2 DI-D</v>
      </c>
      <c r="C78" s="8" t="s">
        <v>1</v>
      </c>
      <c r="D78" s="182"/>
      <c r="E78" s="182"/>
      <c r="F78" s="182"/>
      <c r="G78" s="182"/>
      <c r="H78" s="31">
        <f>H22+G3</f>
        <v>13670.05</v>
      </c>
    </row>
    <row r="79" spans="1:8" ht="14.25" thickBot="1" thickTop="1">
      <c r="A79" s="143"/>
      <c r="B79" s="146"/>
      <c r="C79" s="9" t="s">
        <v>2</v>
      </c>
      <c r="D79" s="173"/>
      <c r="E79" s="173"/>
      <c r="F79" s="173"/>
      <c r="G79" s="173"/>
      <c r="H79" s="31">
        <f>H33+G4</f>
        <v>13670.05</v>
      </c>
    </row>
    <row r="80" spans="1:8" ht="14.25" thickBot="1" thickTop="1">
      <c r="A80" s="143"/>
      <c r="B80" s="178">
        <v>3</v>
      </c>
      <c r="C80" s="9" t="s">
        <v>1</v>
      </c>
      <c r="D80" s="83"/>
      <c r="E80" s="83"/>
      <c r="F80" s="83"/>
      <c r="G80" s="83"/>
      <c r="H80" s="31">
        <f>H44+G5</f>
        <v>8946.94</v>
      </c>
    </row>
    <row r="81" spans="1:8" ht="14.25" thickBot="1" thickTop="1">
      <c r="A81" s="143"/>
      <c r="B81" s="179"/>
      <c r="C81" s="9" t="s">
        <v>2</v>
      </c>
      <c r="D81" s="83"/>
      <c r="E81" s="83"/>
      <c r="F81" s="83"/>
      <c r="G81" s="83"/>
      <c r="H81" s="31">
        <f>H55+G6</f>
        <v>8946.94</v>
      </c>
    </row>
    <row r="82" spans="1:8" ht="14.25" thickBot="1" thickTop="1">
      <c r="A82" s="143"/>
      <c r="B82" s="146" t="str">
        <f>B56</f>
        <v>3,8 MIVEC</v>
      </c>
      <c r="C82" s="9" t="s">
        <v>1</v>
      </c>
      <c r="D82" s="173"/>
      <c r="E82" s="173"/>
      <c r="F82" s="173"/>
      <c r="G82" s="173"/>
      <c r="H82" s="31"/>
    </row>
    <row r="83" spans="1:8" ht="14.25" thickBot="1" thickTop="1">
      <c r="A83" s="144"/>
      <c r="B83" s="147"/>
      <c r="C83" s="10" t="s">
        <v>2</v>
      </c>
      <c r="D83" s="174"/>
      <c r="E83" s="174"/>
      <c r="F83" s="174"/>
      <c r="G83" s="174"/>
      <c r="H83" s="31">
        <f>H77+G8</f>
        <v>8946.94</v>
      </c>
    </row>
    <row r="84" spans="1:8" ht="13.5" customHeight="1" thickBot="1" thickTop="1">
      <c r="A84" s="135" t="s">
        <v>75</v>
      </c>
      <c r="B84" s="163" t="str">
        <f>B78</f>
        <v>3,2 DI-D</v>
      </c>
      <c r="C84" s="11" t="s">
        <v>1</v>
      </c>
      <c r="D84" s="165"/>
      <c r="E84" s="165"/>
      <c r="F84" s="165"/>
      <c r="G84" s="165"/>
      <c r="H84" s="32">
        <f>H78+G9+G10</f>
        <v>18821.35</v>
      </c>
    </row>
    <row r="85" spans="1:8" ht="14.25" thickBot="1" thickTop="1">
      <c r="A85" s="135"/>
      <c r="B85" s="164"/>
      <c r="C85" s="12" t="s">
        <v>2</v>
      </c>
      <c r="D85" s="166"/>
      <c r="E85" s="166"/>
      <c r="F85" s="166"/>
      <c r="G85" s="166"/>
      <c r="H85" s="32">
        <f>H79+G9+G10</f>
        <v>18821.35</v>
      </c>
    </row>
    <row r="86" spans="1:8" ht="14.25" thickBot="1" thickTop="1">
      <c r="A86" s="135"/>
      <c r="B86" s="169">
        <v>3</v>
      </c>
      <c r="C86" s="12" t="s">
        <v>1</v>
      </c>
      <c r="D86" s="6"/>
      <c r="E86" s="6"/>
      <c r="F86" s="6"/>
      <c r="G86" s="6"/>
      <c r="H86" s="32">
        <f>H80+G9+G10</f>
        <v>14098.240000000002</v>
      </c>
    </row>
    <row r="87" spans="1:8" ht="14.25" thickBot="1" thickTop="1">
      <c r="A87" s="135"/>
      <c r="B87" s="170"/>
      <c r="C87" s="12" t="s">
        <v>2</v>
      </c>
      <c r="D87" s="6"/>
      <c r="E87" s="6"/>
      <c r="F87" s="6"/>
      <c r="G87" s="6"/>
      <c r="H87" s="32">
        <f>H81+G9+G10</f>
        <v>14098.240000000002</v>
      </c>
    </row>
    <row r="88" spans="1:8" ht="14.25" thickBot="1" thickTop="1">
      <c r="A88" s="135"/>
      <c r="B88" s="164" t="str">
        <f>B82</f>
        <v>3,8 MIVEC</v>
      </c>
      <c r="C88" s="12" t="s">
        <v>1</v>
      </c>
      <c r="D88" s="166"/>
      <c r="E88" s="166"/>
      <c r="F88" s="166"/>
      <c r="G88" s="166"/>
      <c r="H88" s="32"/>
    </row>
    <row r="89" spans="1:8" ht="14.25" thickBot="1" thickTop="1">
      <c r="A89" s="136"/>
      <c r="B89" s="167"/>
      <c r="C89" s="13" t="s">
        <v>2</v>
      </c>
      <c r="D89" s="168"/>
      <c r="E89" s="168"/>
      <c r="F89" s="168"/>
      <c r="G89" s="168"/>
      <c r="H89" s="32">
        <f>H83+G9+G10</f>
        <v>14098.240000000002</v>
      </c>
    </row>
    <row r="90" ht="13.5" thickTop="1"/>
  </sheetData>
  <sheetProtection/>
  <mergeCells count="53">
    <mergeCell ref="E22:G22"/>
    <mergeCell ref="E33:G33"/>
    <mergeCell ref="C45:C55"/>
    <mergeCell ref="B80:B81"/>
    <mergeCell ref="E66:G66"/>
    <mergeCell ref="E77:G77"/>
    <mergeCell ref="D79:G79"/>
    <mergeCell ref="D78:G78"/>
    <mergeCell ref="B5:B6"/>
    <mergeCell ref="B56:B77"/>
    <mergeCell ref="C12:C22"/>
    <mergeCell ref="C34:C44"/>
    <mergeCell ref="D82:G82"/>
    <mergeCell ref="D83:G83"/>
    <mergeCell ref="C56:C66"/>
    <mergeCell ref="B12:B33"/>
    <mergeCell ref="E10:F10"/>
    <mergeCell ref="G10:H10"/>
    <mergeCell ref="A84:A89"/>
    <mergeCell ref="B84:B85"/>
    <mergeCell ref="D84:G84"/>
    <mergeCell ref="D85:G85"/>
    <mergeCell ref="B88:B89"/>
    <mergeCell ref="D88:G88"/>
    <mergeCell ref="D89:G89"/>
    <mergeCell ref="B86:B87"/>
    <mergeCell ref="A78:A83"/>
    <mergeCell ref="B78:B79"/>
    <mergeCell ref="B82:B83"/>
    <mergeCell ref="A12:A77"/>
    <mergeCell ref="B34:B55"/>
    <mergeCell ref="A9:A10"/>
    <mergeCell ref="B9:C9"/>
    <mergeCell ref="B10:C10"/>
    <mergeCell ref="C67:C77"/>
    <mergeCell ref="C23:C33"/>
    <mergeCell ref="D1:H1"/>
    <mergeCell ref="A2:C2"/>
    <mergeCell ref="A1:C1"/>
    <mergeCell ref="A3:A8"/>
    <mergeCell ref="B3:B4"/>
    <mergeCell ref="B7:B8"/>
    <mergeCell ref="G4:H4"/>
    <mergeCell ref="G7:H7"/>
    <mergeCell ref="G8:H8"/>
    <mergeCell ref="E2:F2"/>
    <mergeCell ref="G2:H2"/>
    <mergeCell ref="G3:H3"/>
    <mergeCell ref="G5:H5"/>
    <mergeCell ref="G6:H6"/>
    <mergeCell ref="E3:F8"/>
    <mergeCell ref="E9:F9"/>
    <mergeCell ref="G9:H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20.375" style="4" customWidth="1"/>
    <col min="2" max="2" width="10.00390625" style="4" bestFit="1" customWidth="1"/>
    <col min="3" max="3" width="11.125" style="4" customWidth="1"/>
    <col min="4" max="4" width="20.125" style="55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4" customWidth="1"/>
  </cols>
  <sheetData>
    <row r="1" spans="1:8" ht="17.25" thickBot="1" thickTop="1">
      <c r="A1" s="220" t="str">
        <f>ТО15000!A1</f>
        <v>Pajero IV (BK)</v>
      </c>
      <c r="B1" s="221"/>
      <c r="C1" s="221"/>
      <c r="D1" s="222" t="s">
        <v>35</v>
      </c>
      <c r="E1" s="222"/>
      <c r="F1" s="222"/>
      <c r="G1" s="223"/>
      <c r="H1" s="224"/>
    </row>
    <row r="2" spans="1:8" ht="16.5" thickTop="1">
      <c r="A2" s="225"/>
      <c r="B2" s="197"/>
      <c r="C2" s="197"/>
      <c r="D2" s="49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ТО135000!B3</f>
        <v>3,2 DI-D</v>
      </c>
      <c r="C3" s="18" t="s">
        <v>1</v>
      </c>
      <c r="D3" s="50">
        <v>2.8</v>
      </c>
      <c r="E3" s="187">
        <f>ТО15000!E3</f>
        <v>2453</v>
      </c>
      <c r="F3" s="188"/>
      <c r="G3" s="116">
        <f>D3*E3</f>
        <v>6868.4</v>
      </c>
      <c r="H3" s="1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135"/>
      <c r="B4" s="137"/>
      <c r="C4" s="18" t="s">
        <v>2</v>
      </c>
      <c r="D4" s="50">
        <v>2.6</v>
      </c>
      <c r="E4" s="189"/>
      <c r="F4" s="190"/>
      <c r="G4" s="116">
        <f>D4*E3</f>
        <v>6377.8</v>
      </c>
      <c r="H4" s="11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135"/>
      <c r="B5" s="169">
        <v>3</v>
      </c>
      <c r="C5" s="18" t="s">
        <v>1</v>
      </c>
      <c r="D5" s="50">
        <v>2.1</v>
      </c>
      <c r="E5" s="189"/>
      <c r="F5" s="190"/>
      <c r="G5" s="116">
        <f>D5*E3</f>
        <v>5151.3</v>
      </c>
      <c r="H5" s="11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135"/>
      <c r="B6" s="170"/>
      <c r="C6" s="18" t="s">
        <v>2</v>
      </c>
      <c r="D6" s="50">
        <v>2.1</v>
      </c>
      <c r="E6" s="189"/>
      <c r="F6" s="190"/>
      <c r="G6" s="116">
        <f>D6*E3</f>
        <v>5151.3</v>
      </c>
      <c r="H6" s="11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135"/>
      <c r="B7" s="137" t="str">
        <f>ТО135000!B7</f>
        <v>3,8 MIVEC</v>
      </c>
      <c r="C7" s="18" t="s">
        <v>1</v>
      </c>
      <c r="D7" s="50"/>
      <c r="E7" s="189"/>
      <c r="F7" s="190"/>
      <c r="G7" s="116"/>
      <c r="H7" s="11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3.5" thickBot="1">
      <c r="A8" s="136"/>
      <c r="B8" s="138"/>
      <c r="C8" s="19" t="s">
        <v>2</v>
      </c>
      <c r="D8" s="51">
        <v>2.1</v>
      </c>
      <c r="E8" s="191"/>
      <c r="F8" s="192"/>
      <c r="G8" s="139">
        <f>D8*E3</f>
        <v>5151.3</v>
      </c>
      <c r="H8" s="14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3.5" customHeight="1" thickTop="1">
      <c r="A9" s="219" t="s">
        <v>14</v>
      </c>
      <c r="B9" s="237"/>
      <c r="C9" s="223"/>
      <c r="D9" s="17"/>
      <c r="E9" s="125"/>
      <c r="F9" s="122"/>
      <c r="G9" s="126"/>
      <c r="H9" s="1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3.5" thickBot="1">
      <c r="A10" s="136"/>
      <c r="B10" s="157" t="s">
        <v>12</v>
      </c>
      <c r="C10" s="158"/>
      <c r="D10" s="52">
        <f>ТО15000!D10</f>
        <v>0.5</v>
      </c>
      <c r="E10" s="158">
        <f>ТО15000!E10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61" t="str">
        <f>B3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59"/>
      <c r="B13" s="15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59"/>
      <c r="B14" s="15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59"/>
      <c r="B15" s="15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aca="true" t="shared" si="0" ref="H15:H20">F15*G15</f>
        <v>2044.62</v>
      </c>
    </row>
    <row r="16" spans="1:8" ht="38.25" customHeight="1">
      <c r="A16" s="159"/>
      <c r="B16" s="159"/>
      <c r="C16" s="159"/>
      <c r="D16" s="15" t="s">
        <v>21</v>
      </c>
      <c r="E16" s="3" t="s">
        <v>67</v>
      </c>
      <c r="F16" s="3">
        <v>1</v>
      </c>
      <c r="G16" s="71">
        <f>'[2]Масла и технические жидкости'!$C$6</f>
        <v>262.5</v>
      </c>
      <c r="H16" s="35">
        <f t="shared" si="0"/>
        <v>262.5</v>
      </c>
    </row>
    <row r="17" spans="1:8" ht="12.75">
      <c r="A17" s="159"/>
      <c r="B17" s="159"/>
      <c r="C17" s="159"/>
      <c r="D17" s="15" t="s">
        <v>22</v>
      </c>
      <c r="E17" s="3" t="s">
        <v>64</v>
      </c>
      <c r="F17" s="3">
        <v>1</v>
      </c>
      <c r="G17" s="71">
        <f>'[2]Запчасти'!$C$156</f>
        <v>2547.23</v>
      </c>
      <c r="H17" s="35">
        <f t="shared" si="0"/>
        <v>2547.23</v>
      </c>
    </row>
    <row r="18" spans="1:8" ht="12.75">
      <c r="A18" s="159"/>
      <c r="B18" s="159"/>
      <c r="C18" s="159"/>
      <c r="D18" s="17"/>
      <c r="E18" s="3"/>
      <c r="F18" s="3"/>
      <c r="G18" s="73"/>
      <c r="H18" s="35">
        <f t="shared" si="0"/>
        <v>0</v>
      </c>
    </row>
    <row r="19" spans="1:8" ht="12.75">
      <c r="A19" s="159"/>
      <c r="B19" s="159"/>
      <c r="C19" s="159"/>
      <c r="D19" s="17"/>
      <c r="E19" s="3"/>
      <c r="F19" s="3"/>
      <c r="G19" s="73"/>
      <c r="H19" s="35">
        <f t="shared" si="0"/>
        <v>0</v>
      </c>
    </row>
    <row r="20" spans="1:8" ht="13.5" thickBot="1">
      <c r="A20" s="159"/>
      <c r="B20" s="159"/>
      <c r="C20" s="159"/>
      <c r="D20" s="17"/>
      <c r="E20" s="3"/>
      <c r="F20" s="3"/>
      <c r="G20" s="73"/>
      <c r="H20" s="35">
        <f t="shared" si="0"/>
        <v>0</v>
      </c>
    </row>
    <row r="21" spans="1:8" ht="14.25" thickBot="1" thickTop="1">
      <c r="A21" s="159"/>
      <c r="B21" s="159"/>
      <c r="C21" s="162"/>
      <c r="D21" s="53" t="s">
        <v>11</v>
      </c>
      <c r="E21" s="197"/>
      <c r="F21" s="197"/>
      <c r="G21" s="198"/>
      <c r="H21" s="36">
        <f>SUM(H12:H20)</f>
        <v>11819.08</v>
      </c>
    </row>
    <row r="22" spans="1:8" ht="13.5" thickTop="1">
      <c r="A22" s="159"/>
      <c r="B22" s="159"/>
      <c r="C22" s="161" t="s">
        <v>2</v>
      </c>
      <c r="D22" s="15" t="s">
        <v>4</v>
      </c>
      <c r="E22" s="16" t="str">
        <f>ТО15000!E23</f>
        <v>Oil 5W30 </v>
      </c>
      <c r="F22" s="16">
        <v>9.3</v>
      </c>
      <c r="G22" s="78">
        <f>ТО15000!G23</f>
        <v>508</v>
      </c>
      <c r="H22" s="35">
        <f>F22*G22</f>
        <v>4724.400000000001</v>
      </c>
    </row>
    <row r="23" spans="1:8" ht="12.75">
      <c r="A23" s="159"/>
      <c r="B23" s="159"/>
      <c r="C23" s="159"/>
      <c r="D23" s="15" t="s">
        <v>7</v>
      </c>
      <c r="E23" s="3" t="s">
        <v>63</v>
      </c>
      <c r="F23" s="3">
        <v>1</v>
      </c>
      <c r="G23" s="71">
        <f>'[2]Запчасти'!$C$155</f>
        <v>981.16</v>
      </c>
      <c r="H23" s="35">
        <f aca="true" t="shared" si="1" ref="H23:H30">F23*G23</f>
        <v>981.16</v>
      </c>
    </row>
    <row r="24" spans="1:8" ht="12.75">
      <c r="A24" s="159"/>
      <c r="B24" s="159"/>
      <c r="C24" s="159"/>
      <c r="D24" s="15" t="s">
        <v>8</v>
      </c>
      <c r="E24" s="3" t="s">
        <v>65</v>
      </c>
      <c r="F24" s="3">
        <v>1</v>
      </c>
      <c r="G24" s="71">
        <f>'[2]Запчасти'!$C$149</f>
        <v>1259.17</v>
      </c>
      <c r="H24" s="35">
        <f t="shared" si="1"/>
        <v>1259.17</v>
      </c>
    </row>
    <row r="25" spans="1:8" ht="12.75">
      <c r="A25" s="159"/>
      <c r="B25" s="159"/>
      <c r="C25" s="159"/>
      <c r="D25" s="17" t="s">
        <v>61</v>
      </c>
      <c r="E25" s="3" t="s">
        <v>66</v>
      </c>
      <c r="F25" s="3">
        <v>1</v>
      </c>
      <c r="G25" s="71">
        <f>'[2]Запчасти'!$C$157</f>
        <v>2044.62</v>
      </c>
      <c r="H25" s="35">
        <f t="shared" si="1"/>
        <v>2044.62</v>
      </c>
    </row>
    <row r="26" spans="1:8" ht="38.25">
      <c r="A26" s="159"/>
      <c r="B26" s="159"/>
      <c r="C26" s="159"/>
      <c r="D26" s="15" t="s">
        <v>68</v>
      </c>
      <c r="E26" s="3" t="s">
        <v>67</v>
      </c>
      <c r="F26" s="3">
        <v>1</v>
      </c>
      <c r="G26" s="71">
        <f>'[2]Масла и технические жидкости'!$C$6</f>
        <v>262.5</v>
      </c>
      <c r="H26" s="35">
        <f t="shared" si="1"/>
        <v>262.5</v>
      </c>
    </row>
    <row r="27" spans="1:8" ht="12.75">
      <c r="A27" s="159"/>
      <c r="B27" s="159"/>
      <c r="C27" s="159"/>
      <c r="D27" s="15" t="s">
        <v>22</v>
      </c>
      <c r="E27" s="3" t="s">
        <v>64</v>
      </c>
      <c r="F27" s="3">
        <v>1</v>
      </c>
      <c r="G27" s="71">
        <f>'[2]Запчасти'!$C$156</f>
        <v>2547.23</v>
      </c>
      <c r="H27" s="35">
        <f t="shared" si="1"/>
        <v>2547.23</v>
      </c>
    </row>
    <row r="28" spans="1:8" ht="12.75">
      <c r="A28" s="159"/>
      <c r="B28" s="159"/>
      <c r="C28" s="159"/>
      <c r="D28" s="17"/>
      <c r="E28" s="3"/>
      <c r="F28" s="3"/>
      <c r="G28" s="73"/>
      <c r="H28" s="35">
        <f t="shared" si="1"/>
        <v>0</v>
      </c>
    </row>
    <row r="29" spans="1:8" ht="12.75">
      <c r="A29" s="159"/>
      <c r="B29" s="159"/>
      <c r="C29" s="159"/>
      <c r="D29" s="17"/>
      <c r="E29" s="3"/>
      <c r="F29" s="3"/>
      <c r="G29" s="73"/>
      <c r="H29" s="35">
        <f t="shared" si="1"/>
        <v>0</v>
      </c>
    </row>
    <row r="30" spans="1:8" ht="13.5" thickBot="1">
      <c r="A30" s="159"/>
      <c r="B30" s="159"/>
      <c r="C30" s="159"/>
      <c r="D30" s="17"/>
      <c r="E30" s="3"/>
      <c r="F30" s="3"/>
      <c r="G30" s="73"/>
      <c r="H30" s="35">
        <f t="shared" si="1"/>
        <v>0</v>
      </c>
    </row>
    <row r="31" spans="1:8" ht="14.25" thickBot="1" thickTop="1">
      <c r="A31" s="159"/>
      <c r="B31" s="160"/>
      <c r="C31" s="162"/>
      <c r="D31" s="53" t="s">
        <v>11</v>
      </c>
      <c r="E31" s="197"/>
      <c r="F31" s="197"/>
      <c r="G31" s="198"/>
      <c r="H31" s="36">
        <f>SUM(H22:H30)</f>
        <v>11819.08</v>
      </c>
    </row>
    <row r="32" spans="1:8" ht="13.5" thickTop="1">
      <c r="A32" s="159"/>
      <c r="B32" s="226">
        <v>3</v>
      </c>
      <c r="C32" s="161" t="s">
        <v>1</v>
      </c>
      <c r="D32" s="92" t="s">
        <v>4</v>
      </c>
      <c r="E32" s="69" t="str">
        <f>ТО15000!E34</f>
        <v>Oil 0W30 </v>
      </c>
      <c r="F32" s="69">
        <v>4.9</v>
      </c>
      <c r="G32" s="78">
        <f>ТО15000!G34</f>
        <v>571</v>
      </c>
      <c r="H32" s="35">
        <f>F32*G32</f>
        <v>2797.9</v>
      </c>
    </row>
    <row r="33" spans="1:8" ht="12.75">
      <c r="A33" s="159"/>
      <c r="B33" s="227"/>
      <c r="C33" s="159"/>
      <c r="D33" s="70" t="s">
        <v>7</v>
      </c>
      <c r="E33" s="62" t="str">
        <f>'[2]Запчасти'!$B$148</f>
        <v>MD352626</v>
      </c>
      <c r="F33" s="62">
        <v>1</v>
      </c>
      <c r="G33" s="71">
        <f>'[2]Запчасти'!$C$148</f>
        <v>965.07</v>
      </c>
      <c r="H33" s="35">
        <f aca="true" t="shared" si="2" ref="H33:H40">F33*G33</f>
        <v>965.07</v>
      </c>
    </row>
    <row r="34" spans="1:8" ht="12.75">
      <c r="A34" s="159"/>
      <c r="B34" s="227"/>
      <c r="C34" s="159"/>
      <c r="D34" s="70" t="s">
        <v>8</v>
      </c>
      <c r="E34" s="62" t="str">
        <f>'[2]Запчасти'!$B$149</f>
        <v>7803A028</v>
      </c>
      <c r="F34" s="62">
        <v>1</v>
      </c>
      <c r="G34" s="71">
        <f>'[2]Запчасти'!$C$149</f>
        <v>1259.17</v>
      </c>
      <c r="H34" s="35">
        <f t="shared" si="2"/>
        <v>1259.17</v>
      </c>
    </row>
    <row r="35" spans="1:8" ht="39.75" customHeight="1">
      <c r="A35" s="159"/>
      <c r="B35" s="227"/>
      <c r="C35" s="159"/>
      <c r="D35" s="15" t="s">
        <v>21</v>
      </c>
      <c r="E35" s="62" t="str">
        <f>'[2]Масла и технические жидкости'!$B$6</f>
        <v>Mobil DOT4</v>
      </c>
      <c r="F35" s="62">
        <v>1</v>
      </c>
      <c r="G35" s="71">
        <f>'[2]Масла и технические жидкости'!$C$6</f>
        <v>262.5</v>
      </c>
      <c r="H35" s="35">
        <f t="shared" si="2"/>
        <v>262.5</v>
      </c>
    </row>
    <row r="36" spans="1:8" ht="12.75">
      <c r="A36" s="159"/>
      <c r="B36" s="227"/>
      <c r="C36" s="159"/>
      <c r="D36" s="70" t="s">
        <v>22</v>
      </c>
      <c r="E36" s="62" t="str">
        <f>'[2]Запчасти'!$B$150</f>
        <v>MR571476</v>
      </c>
      <c r="F36" s="62">
        <v>1</v>
      </c>
      <c r="G36" s="71">
        <f>'[2]Запчасти'!$C$150</f>
        <v>2670.48</v>
      </c>
      <c r="H36" s="35">
        <f t="shared" si="2"/>
        <v>2670.48</v>
      </c>
    </row>
    <row r="37" spans="1:8" ht="12.75">
      <c r="A37" s="159"/>
      <c r="B37" s="227"/>
      <c r="C37" s="159"/>
      <c r="D37" s="17"/>
      <c r="E37" s="3"/>
      <c r="F37" s="3"/>
      <c r="G37" s="3"/>
      <c r="H37" s="35">
        <f t="shared" si="2"/>
        <v>0</v>
      </c>
    </row>
    <row r="38" spans="1:8" ht="12.75">
      <c r="A38" s="159"/>
      <c r="B38" s="227"/>
      <c r="C38" s="159"/>
      <c r="D38" s="17"/>
      <c r="E38" s="3"/>
      <c r="F38" s="3"/>
      <c r="G38" s="3"/>
      <c r="H38" s="35">
        <f t="shared" si="2"/>
        <v>0</v>
      </c>
    </row>
    <row r="39" spans="1:8" ht="12.75">
      <c r="A39" s="159"/>
      <c r="B39" s="227"/>
      <c r="C39" s="159"/>
      <c r="D39" s="17"/>
      <c r="E39" s="3"/>
      <c r="F39" s="3"/>
      <c r="G39" s="3"/>
      <c r="H39" s="35">
        <f t="shared" si="2"/>
        <v>0</v>
      </c>
    </row>
    <row r="40" spans="1:8" ht="13.5" thickBot="1">
      <c r="A40" s="159"/>
      <c r="B40" s="227"/>
      <c r="C40" s="159"/>
      <c r="D40" s="17"/>
      <c r="E40" s="3"/>
      <c r="F40" s="3"/>
      <c r="G40" s="3"/>
      <c r="H40" s="35">
        <f t="shared" si="2"/>
        <v>0</v>
      </c>
    </row>
    <row r="41" spans="1:8" ht="14.25" thickBot="1" thickTop="1">
      <c r="A41" s="159"/>
      <c r="B41" s="227"/>
      <c r="C41" s="162"/>
      <c r="D41" s="53" t="s">
        <v>11</v>
      </c>
      <c r="E41" s="85"/>
      <c r="F41" s="85"/>
      <c r="G41" s="85"/>
      <c r="H41" s="36">
        <f>SUM(H32:H40)</f>
        <v>7955.120000000001</v>
      </c>
    </row>
    <row r="42" spans="1:8" ht="13.5" thickTop="1">
      <c r="A42" s="159"/>
      <c r="B42" s="227"/>
      <c r="C42" s="161" t="s">
        <v>2</v>
      </c>
      <c r="D42" s="92" t="s">
        <v>4</v>
      </c>
      <c r="E42" s="69" t="str">
        <f>ТО15000!E45</f>
        <v>Oil 0W30 </v>
      </c>
      <c r="F42" s="69">
        <v>4.9</v>
      </c>
      <c r="G42" s="78">
        <f>ТО15000!G45</f>
        <v>571</v>
      </c>
      <c r="H42" s="35">
        <f>F42*G42</f>
        <v>2797.9</v>
      </c>
    </row>
    <row r="43" spans="1:8" ht="12.75">
      <c r="A43" s="159"/>
      <c r="B43" s="227"/>
      <c r="C43" s="159"/>
      <c r="D43" s="70" t="s">
        <v>7</v>
      </c>
      <c r="E43" s="62" t="str">
        <f>'[2]Запчасти'!$B$148</f>
        <v>MD352626</v>
      </c>
      <c r="F43" s="62">
        <v>1</v>
      </c>
      <c r="G43" s="71">
        <f>'[2]Запчасти'!$C$148</f>
        <v>965.07</v>
      </c>
      <c r="H43" s="35">
        <f aca="true" t="shared" si="3" ref="H43:H50">F43*G43</f>
        <v>965.07</v>
      </c>
    </row>
    <row r="44" spans="1:8" ht="12.75">
      <c r="A44" s="159"/>
      <c r="B44" s="227"/>
      <c r="C44" s="159"/>
      <c r="D44" s="70" t="s">
        <v>8</v>
      </c>
      <c r="E44" s="62" t="str">
        <f>'[2]Запчасти'!$B$149</f>
        <v>7803A028</v>
      </c>
      <c r="F44" s="62">
        <v>1</v>
      </c>
      <c r="G44" s="71">
        <f>'[2]Запчасти'!$C$149</f>
        <v>1259.17</v>
      </c>
      <c r="H44" s="35">
        <f t="shared" si="3"/>
        <v>1259.17</v>
      </c>
    </row>
    <row r="45" spans="1:8" ht="38.25">
      <c r="A45" s="159"/>
      <c r="B45" s="227"/>
      <c r="C45" s="159"/>
      <c r="D45" s="70" t="s">
        <v>68</v>
      </c>
      <c r="E45" s="62" t="str">
        <f>'[2]Масла и технические жидкости'!$B$6</f>
        <v>Mobil DOT4</v>
      </c>
      <c r="F45" s="62">
        <v>1</v>
      </c>
      <c r="G45" s="71">
        <f>'[2]Масла и технические жидкости'!$C$6</f>
        <v>262.5</v>
      </c>
      <c r="H45" s="35">
        <f t="shared" si="3"/>
        <v>262.5</v>
      </c>
    </row>
    <row r="46" spans="1:8" ht="12.75">
      <c r="A46" s="159"/>
      <c r="B46" s="227"/>
      <c r="C46" s="159"/>
      <c r="D46" s="70" t="s">
        <v>22</v>
      </c>
      <c r="E46" s="62" t="str">
        <f>'[2]Запчасти'!$B$150</f>
        <v>MR571476</v>
      </c>
      <c r="F46" s="62">
        <v>1</v>
      </c>
      <c r="G46" s="71">
        <f>'[2]Запчасти'!$C$150</f>
        <v>2670.48</v>
      </c>
      <c r="H46" s="35">
        <f t="shared" si="3"/>
        <v>2670.48</v>
      </c>
    </row>
    <row r="47" spans="1:8" ht="12.75">
      <c r="A47" s="159"/>
      <c r="B47" s="227"/>
      <c r="C47" s="159"/>
      <c r="D47" s="17"/>
      <c r="E47" s="3"/>
      <c r="F47" s="3"/>
      <c r="G47" s="3"/>
      <c r="H47" s="35">
        <f t="shared" si="3"/>
        <v>0</v>
      </c>
    </row>
    <row r="48" spans="1:8" ht="12.75">
      <c r="A48" s="159"/>
      <c r="B48" s="227"/>
      <c r="C48" s="159"/>
      <c r="D48" s="17"/>
      <c r="E48" s="3"/>
      <c r="F48" s="3"/>
      <c r="G48" s="3"/>
      <c r="H48" s="35">
        <f t="shared" si="3"/>
        <v>0</v>
      </c>
    </row>
    <row r="49" spans="1:8" ht="12.75">
      <c r="A49" s="159"/>
      <c r="B49" s="227"/>
      <c r="C49" s="159"/>
      <c r="D49" s="17"/>
      <c r="E49" s="3"/>
      <c r="F49" s="3"/>
      <c r="G49" s="3"/>
      <c r="H49" s="35">
        <f t="shared" si="3"/>
        <v>0</v>
      </c>
    </row>
    <row r="50" spans="1:8" ht="13.5" thickBot="1">
      <c r="A50" s="159"/>
      <c r="B50" s="227"/>
      <c r="C50" s="159"/>
      <c r="D50" s="17"/>
      <c r="E50" s="3"/>
      <c r="F50" s="3"/>
      <c r="G50" s="3"/>
      <c r="H50" s="35">
        <f t="shared" si="3"/>
        <v>0</v>
      </c>
    </row>
    <row r="51" spans="1:8" ht="14.25" thickBot="1" thickTop="1">
      <c r="A51" s="159"/>
      <c r="B51" s="228"/>
      <c r="C51" s="160"/>
      <c r="D51" s="53" t="s">
        <v>11</v>
      </c>
      <c r="E51" s="3"/>
      <c r="F51" s="3"/>
      <c r="G51" s="3"/>
      <c r="H51" s="36">
        <f>SUM(H42:H50)</f>
        <v>7955.120000000001</v>
      </c>
    </row>
    <row r="52" spans="1:8" ht="13.5" thickTop="1">
      <c r="A52" s="159"/>
      <c r="B52" s="184" t="str">
        <f>B7</f>
        <v>3,8 MIVEC</v>
      </c>
      <c r="C52" s="161" t="s">
        <v>1</v>
      </c>
      <c r="D52" s="54"/>
      <c r="E52" s="16"/>
      <c r="F52" s="16"/>
      <c r="G52" s="79"/>
      <c r="H52" s="35">
        <f>F52*G52</f>
        <v>0</v>
      </c>
    </row>
    <row r="53" spans="1:8" ht="12.75">
      <c r="A53" s="159"/>
      <c r="B53" s="159"/>
      <c r="C53" s="159"/>
      <c r="D53" s="17"/>
      <c r="E53" s="3"/>
      <c r="F53" s="3"/>
      <c r="G53" s="73"/>
      <c r="H53" s="35">
        <f aca="true" t="shared" si="4" ref="H53:H60">F53*G53</f>
        <v>0</v>
      </c>
    </row>
    <row r="54" spans="1:8" ht="12.75">
      <c r="A54" s="159"/>
      <c r="B54" s="159"/>
      <c r="C54" s="159"/>
      <c r="D54" s="17"/>
      <c r="E54" s="3"/>
      <c r="F54" s="3"/>
      <c r="G54" s="73"/>
      <c r="H54" s="35">
        <f t="shared" si="4"/>
        <v>0</v>
      </c>
    </row>
    <row r="55" spans="1:8" ht="44.25" customHeight="1">
      <c r="A55" s="159"/>
      <c r="B55" s="159"/>
      <c r="C55" s="159"/>
      <c r="D55" s="17"/>
      <c r="E55" s="3"/>
      <c r="F55" s="3"/>
      <c r="G55" s="73"/>
      <c r="H55" s="35">
        <f t="shared" si="4"/>
        <v>0</v>
      </c>
    </row>
    <row r="56" spans="1:8" ht="12.75">
      <c r="A56" s="159"/>
      <c r="B56" s="159"/>
      <c r="C56" s="159"/>
      <c r="D56" s="17"/>
      <c r="E56" s="3"/>
      <c r="F56" s="3"/>
      <c r="G56" s="73"/>
      <c r="H56" s="35">
        <f t="shared" si="4"/>
        <v>0</v>
      </c>
    </row>
    <row r="57" spans="1:8" ht="12.75">
      <c r="A57" s="159"/>
      <c r="B57" s="159"/>
      <c r="C57" s="159"/>
      <c r="D57" s="17"/>
      <c r="E57" s="3"/>
      <c r="F57" s="3"/>
      <c r="G57" s="73"/>
      <c r="H57" s="35">
        <f t="shared" si="4"/>
        <v>0</v>
      </c>
    </row>
    <row r="58" spans="1:8" ht="12.75">
      <c r="A58" s="159"/>
      <c r="B58" s="159"/>
      <c r="C58" s="159"/>
      <c r="D58" s="17"/>
      <c r="E58" s="3"/>
      <c r="F58" s="3"/>
      <c r="G58" s="73"/>
      <c r="H58" s="35">
        <f t="shared" si="4"/>
        <v>0</v>
      </c>
    </row>
    <row r="59" spans="1:8" ht="12.75">
      <c r="A59" s="159"/>
      <c r="B59" s="159"/>
      <c r="C59" s="159"/>
      <c r="D59" s="17"/>
      <c r="E59" s="3"/>
      <c r="F59" s="3"/>
      <c r="G59" s="73"/>
      <c r="H59" s="35">
        <f t="shared" si="4"/>
        <v>0</v>
      </c>
    </row>
    <row r="60" spans="1:8" ht="13.5" thickBot="1">
      <c r="A60" s="159"/>
      <c r="B60" s="159"/>
      <c r="C60" s="159"/>
      <c r="D60" s="17"/>
      <c r="E60" s="3"/>
      <c r="F60" s="3"/>
      <c r="G60" s="73"/>
      <c r="H60" s="35">
        <f t="shared" si="4"/>
        <v>0</v>
      </c>
    </row>
    <row r="61" spans="1:8" ht="14.25" thickBot="1" thickTop="1">
      <c r="A61" s="159"/>
      <c r="B61" s="159"/>
      <c r="C61" s="162"/>
      <c r="D61" s="53" t="s">
        <v>11</v>
      </c>
      <c r="E61" s="197"/>
      <c r="F61" s="197"/>
      <c r="G61" s="198"/>
      <c r="H61" s="36">
        <f>SUM(H52:H60)</f>
        <v>0</v>
      </c>
    </row>
    <row r="62" spans="1:8" ht="13.5" thickTop="1">
      <c r="A62" s="159"/>
      <c r="B62" s="159"/>
      <c r="C62" s="161" t="s">
        <v>2</v>
      </c>
      <c r="D62" s="54" t="s">
        <v>4</v>
      </c>
      <c r="E62" s="16" t="str">
        <f>ТО15000!E67</f>
        <v>Oil 0W30 </v>
      </c>
      <c r="F62" s="16">
        <f>ТО15000!F67</f>
        <v>4.9</v>
      </c>
      <c r="G62" s="79">
        <f>ТО15000!G67</f>
        <v>571</v>
      </c>
      <c r="H62" s="35">
        <f>F62*G62</f>
        <v>2797.9</v>
      </c>
    </row>
    <row r="63" spans="1:8" ht="12.75">
      <c r="A63" s="159"/>
      <c r="B63" s="159"/>
      <c r="C63" s="159"/>
      <c r="D63" s="17" t="s">
        <v>7</v>
      </c>
      <c r="E63" s="3" t="str">
        <f>ТО15000!E68</f>
        <v>MD352626</v>
      </c>
      <c r="F63" s="3">
        <f>ТО15000!F68</f>
        <v>1</v>
      </c>
      <c r="G63" s="73">
        <f>ТО15000!G68</f>
        <v>965.07</v>
      </c>
      <c r="H63" s="35">
        <f aca="true" t="shared" si="5" ref="H63:H70">F63*G63</f>
        <v>965.07</v>
      </c>
    </row>
    <row r="64" spans="1:8" ht="12.75">
      <c r="A64" s="159"/>
      <c r="B64" s="159"/>
      <c r="C64" s="159"/>
      <c r="D64" s="17" t="s">
        <v>8</v>
      </c>
      <c r="E64" s="3" t="str">
        <f>ТО15000!E69</f>
        <v>7803A028</v>
      </c>
      <c r="F64" s="3">
        <f>ТО15000!F69</f>
        <v>1</v>
      </c>
      <c r="G64" s="73">
        <f>ТО15000!G69</f>
        <v>1259.17</v>
      </c>
      <c r="H64" s="35">
        <f t="shared" si="5"/>
        <v>1259.17</v>
      </c>
    </row>
    <row r="65" spans="1:8" ht="38.25">
      <c r="A65" s="159"/>
      <c r="B65" s="159"/>
      <c r="C65" s="159"/>
      <c r="D65" s="17" t="s">
        <v>68</v>
      </c>
      <c r="E65" s="3" t="str">
        <f>ТО30000!E65</f>
        <v>Mobil DOT4</v>
      </c>
      <c r="F65" s="3">
        <f>ТО30000!F65</f>
        <v>1</v>
      </c>
      <c r="G65" s="73">
        <f>ТО30000!G65</f>
        <v>262.5</v>
      </c>
      <c r="H65" s="35">
        <f t="shared" si="5"/>
        <v>262.5</v>
      </c>
    </row>
    <row r="66" spans="1:8" ht="12.75">
      <c r="A66" s="159"/>
      <c r="B66" s="159"/>
      <c r="C66" s="159"/>
      <c r="D66" s="17" t="s">
        <v>22</v>
      </c>
      <c r="E66" s="3" t="str">
        <f>ТО30000!E66</f>
        <v>MR571476</v>
      </c>
      <c r="F66" s="3">
        <f>ТО30000!F66</f>
        <v>1</v>
      </c>
      <c r="G66" s="73">
        <f>ТО30000!G66</f>
        <v>2670.48</v>
      </c>
      <c r="H66" s="35">
        <f t="shared" si="5"/>
        <v>2670.48</v>
      </c>
    </row>
    <row r="67" spans="1:8" ht="12.75">
      <c r="A67" s="159"/>
      <c r="B67" s="159"/>
      <c r="C67" s="159"/>
      <c r="D67" s="17"/>
      <c r="E67" s="3"/>
      <c r="F67" s="3"/>
      <c r="G67" s="73"/>
      <c r="H67" s="35">
        <f t="shared" si="5"/>
        <v>0</v>
      </c>
    </row>
    <row r="68" spans="1:8" ht="12.75">
      <c r="A68" s="159"/>
      <c r="B68" s="159"/>
      <c r="C68" s="159"/>
      <c r="D68" s="17"/>
      <c r="E68" s="3"/>
      <c r="F68" s="3"/>
      <c r="G68" s="73"/>
      <c r="H68" s="35">
        <f t="shared" si="5"/>
        <v>0</v>
      </c>
    </row>
    <row r="69" spans="1:8" ht="12.75">
      <c r="A69" s="159"/>
      <c r="B69" s="159"/>
      <c r="C69" s="159"/>
      <c r="D69" s="17"/>
      <c r="E69" s="3"/>
      <c r="F69" s="3"/>
      <c r="G69" s="73"/>
      <c r="H69" s="35">
        <f t="shared" si="5"/>
        <v>0</v>
      </c>
    </row>
    <row r="70" spans="1:8" ht="13.5" thickBot="1">
      <c r="A70" s="159"/>
      <c r="B70" s="159"/>
      <c r="C70" s="159"/>
      <c r="D70" s="17"/>
      <c r="E70" s="3"/>
      <c r="F70" s="3"/>
      <c r="G70" s="73"/>
      <c r="H70" s="35">
        <f t="shared" si="5"/>
        <v>0</v>
      </c>
    </row>
    <row r="71" spans="1:8" ht="14.25" thickBot="1" thickTop="1">
      <c r="A71" s="160"/>
      <c r="B71" s="160"/>
      <c r="C71" s="160"/>
      <c r="D71" s="52" t="s">
        <v>11</v>
      </c>
      <c r="E71" s="158"/>
      <c r="F71" s="158"/>
      <c r="G71" s="172"/>
      <c r="H71" s="36">
        <f>SUM(H62:H70)</f>
        <v>7955.120000000001</v>
      </c>
    </row>
    <row r="72" spans="1:8" ht="14.25" customHeight="1" thickBot="1" thickTop="1">
      <c r="A72" s="143" t="s">
        <v>74</v>
      </c>
      <c r="B72" s="199" t="str">
        <f>B12</f>
        <v>3,2 DI-D</v>
      </c>
      <c r="C72" s="20" t="s">
        <v>1</v>
      </c>
      <c r="D72" s="229"/>
      <c r="E72" s="229"/>
      <c r="F72" s="229"/>
      <c r="G72" s="229"/>
      <c r="H72" s="37">
        <f>H21+G3</f>
        <v>18687.48</v>
      </c>
    </row>
    <row r="73" spans="1:8" ht="14.25" thickBot="1" thickTop="1">
      <c r="A73" s="143"/>
      <c r="B73" s="236"/>
      <c r="C73" s="21" t="s">
        <v>2</v>
      </c>
      <c r="D73" s="230"/>
      <c r="E73" s="230"/>
      <c r="F73" s="230"/>
      <c r="G73" s="230"/>
      <c r="H73" s="37">
        <f>H31+G4</f>
        <v>18196.88</v>
      </c>
    </row>
    <row r="74" spans="1:8" ht="14.25" thickBot="1" thickTop="1">
      <c r="A74" s="143"/>
      <c r="B74" s="185">
        <v>3</v>
      </c>
      <c r="C74" s="21" t="s">
        <v>1</v>
      </c>
      <c r="D74" s="86"/>
      <c r="E74" s="86"/>
      <c r="F74" s="86"/>
      <c r="G74" s="86"/>
      <c r="H74" s="37">
        <f>H41+G5</f>
        <v>13106.420000000002</v>
      </c>
    </row>
    <row r="75" spans="1:8" ht="14.25" thickBot="1" thickTop="1">
      <c r="A75" s="143"/>
      <c r="B75" s="186"/>
      <c r="C75" s="21" t="s">
        <v>2</v>
      </c>
      <c r="D75" s="86"/>
      <c r="E75" s="86"/>
      <c r="F75" s="86"/>
      <c r="G75" s="86"/>
      <c r="H75" s="37">
        <f>H51+G6</f>
        <v>13106.420000000002</v>
      </c>
    </row>
    <row r="76" spans="1:8" ht="14.25" thickBot="1" thickTop="1">
      <c r="A76" s="143"/>
      <c r="B76" s="146" t="str">
        <f>B52</f>
        <v>3,8 MIVEC</v>
      </c>
      <c r="C76" s="21" t="s">
        <v>1</v>
      </c>
      <c r="D76" s="230"/>
      <c r="E76" s="230"/>
      <c r="F76" s="230"/>
      <c r="G76" s="230"/>
      <c r="H76" s="37"/>
    </row>
    <row r="77" spans="1:8" ht="14.25" thickBot="1" thickTop="1">
      <c r="A77" s="144"/>
      <c r="B77" s="147"/>
      <c r="C77" s="22" t="s">
        <v>2</v>
      </c>
      <c r="D77" s="231"/>
      <c r="E77" s="231"/>
      <c r="F77" s="231"/>
      <c r="G77" s="231"/>
      <c r="H77" s="37">
        <f>H71+G8</f>
        <v>13106.420000000002</v>
      </c>
    </row>
    <row r="78" spans="1:8" ht="13.5" customHeight="1" thickBot="1" thickTop="1">
      <c r="A78" s="135" t="s">
        <v>75</v>
      </c>
      <c r="B78" s="163" t="str">
        <f>B72</f>
        <v>3,2 DI-D</v>
      </c>
      <c r="C78" s="23" t="s">
        <v>1</v>
      </c>
      <c r="D78" s="232"/>
      <c r="E78" s="232"/>
      <c r="F78" s="232"/>
      <c r="G78" s="232"/>
      <c r="H78" s="38">
        <f>H72+G10</f>
        <v>19913.98</v>
      </c>
    </row>
    <row r="79" spans="1:8" ht="14.25" thickBot="1" thickTop="1">
      <c r="A79" s="135"/>
      <c r="B79" s="164"/>
      <c r="C79" s="24" t="s">
        <v>2</v>
      </c>
      <c r="D79" s="233"/>
      <c r="E79" s="233"/>
      <c r="F79" s="233"/>
      <c r="G79" s="233"/>
      <c r="H79" s="38">
        <f>H73+G10</f>
        <v>19423.38</v>
      </c>
    </row>
    <row r="80" spans="1:8" ht="14.25" thickBot="1" thickTop="1">
      <c r="A80" s="135"/>
      <c r="B80" s="169">
        <v>3</v>
      </c>
      <c r="C80" s="24" t="s">
        <v>1</v>
      </c>
      <c r="D80" s="233"/>
      <c r="E80" s="233"/>
      <c r="F80" s="233"/>
      <c r="G80" s="235"/>
      <c r="H80" s="38">
        <f>H74+G10</f>
        <v>14332.920000000002</v>
      </c>
    </row>
    <row r="81" spans="1:8" ht="14.25" thickBot="1" thickTop="1">
      <c r="A81" s="135"/>
      <c r="B81" s="170"/>
      <c r="C81" s="24" t="s">
        <v>2</v>
      </c>
      <c r="D81" s="233"/>
      <c r="E81" s="233"/>
      <c r="F81" s="233"/>
      <c r="G81" s="235"/>
      <c r="H81" s="38">
        <f>H75+G10</f>
        <v>14332.920000000002</v>
      </c>
    </row>
    <row r="82" spans="1:8" ht="14.25" thickBot="1" thickTop="1">
      <c r="A82" s="135"/>
      <c r="B82" s="164" t="str">
        <f>B76</f>
        <v>3,8 MIVEC</v>
      </c>
      <c r="C82" s="24" t="s">
        <v>1</v>
      </c>
      <c r="D82" s="233"/>
      <c r="E82" s="233"/>
      <c r="F82" s="233"/>
      <c r="G82" s="233"/>
      <c r="H82" s="38"/>
    </row>
    <row r="83" spans="1:8" ht="14.25" thickBot="1" thickTop="1">
      <c r="A83" s="136"/>
      <c r="B83" s="167"/>
      <c r="C83" s="25" t="s">
        <v>2</v>
      </c>
      <c r="D83" s="234"/>
      <c r="E83" s="234"/>
      <c r="F83" s="234"/>
      <c r="G83" s="234"/>
      <c r="H83" s="38">
        <f>H77+G10</f>
        <v>14332.920000000002</v>
      </c>
    </row>
    <row r="84" ht="13.5" thickTop="1"/>
  </sheetData>
  <sheetProtection/>
  <mergeCells count="55">
    <mergeCell ref="B5:B6"/>
    <mergeCell ref="E21:G21"/>
    <mergeCell ref="E31:G31"/>
    <mergeCell ref="B9:C9"/>
    <mergeCell ref="B10:C10"/>
    <mergeCell ref="E9:F9"/>
    <mergeCell ref="E10:F10"/>
    <mergeCell ref="G10:H10"/>
    <mergeCell ref="E3:F8"/>
    <mergeCell ref="A72:A77"/>
    <mergeCell ref="B72:B73"/>
    <mergeCell ref="A78:A83"/>
    <mergeCell ref="B78:B79"/>
    <mergeCell ref="B74:B75"/>
    <mergeCell ref="B80:B81"/>
    <mergeCell ref="D78:G78"/>
    <mergeCell ref="D79:G79"/>
    <mergeCell ref="B82:B83"/>
    <mergeCell ref="D82:G82"/>
    <mergeCell ref="D83:G83"/>
    <mergeCell ref="D80:G80"/>
    <mergeCell ref="D81:G81"/>
    <mergeCell ref="D72:G72"/>
    <mergeCell ref="D73:G73"/>
    <mergeCell ref="B76:B77"/>
    <mergeCell ref="D76:G76"/>
    <mergeCell ref="D77:G77"/>
    <mergeCell ref="A12:A71"/>
    <mergeCell ref="B12:B31"/>
    <mergeCell ref="C12:C21"/>
    <mergeCell ref="C22:C31"/>
    <mergeCell ref="B52:B71"/>
    <mergeCell ref="C52:C61"/>
    <mergeCell ref="C62:C71"/>
    <mergeCell ref="B32:B51"/>
    <mergeCell ref="C32:C41"/>
    <mergeCell ref="C42:C51"/>
    <mergeCell ref="E61:G61"/>
    <mergeCell ref="E71:G71"/>
    <mergeCell ref="G2:H2"/>
    <mergeCell ref="G3:H3"/>
    <mergeCell ref="G4:H4"/>
    <mergeCell ref="G7:H7"/>
    <mergeCell ref="G8:H8"/>
    <mergeCell ref="G9:H9"/>
    <mergeCell ref="E2:F2"/>
    <mergeCell ref="A9:A10"/>
    <mergeCell ref="A1:C1"/>
    <mergeCell ref="D1:H1"/>
    <mergeCell ref="A2:C2"/>
    <mergeCell ref="A3:A8"/>
    <mergeCell ref="B3:B4"/>
    <mergeCell ref="B7:B8"/>
    <mergeCell ref="G5:H5"/>
    <mergeCell ref="G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L40" sqref="L40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36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ТО150000!B3</f>
        <v>3,2 DI-D</v>
      </c>
      <c r="C3" s="6" t="s">
        <v>1</v>
      </c>
      <c r="D3" s="42">
        <v>1.9</v>
      </c>
      <c r="E3" s="187">
        <f>'[1]Лист1'!$B$5</f>
        <v>2453</v>
      </c>
      <c r="F3" s="188"/>
      <c r="G3" s="116">
        <f>D3*E3</f>
        <v>4660.7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1.9</v>
      </c>
      <c r="E4" s="189"/>
      <c r="F4" s="190"/>
      <c r="G4" s="116">
        <f>D4*E3</f>
        <v>4660.7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/>
      <c r="C5" s="6" t="s">
        <v>1</v>
      </c>
      <c r="D5" s="42">
        <v>1.6</v>
      </c>
      <c r="E5" s="189"/>
      <c r="F5" s="190"/>
      <c r="G5" s="116">
        <f>D5*E3</f>
        <v>3924.8</v>
      </c>
      <c r="H5" s="1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1.6</v>
      </c>
      <c r="E6" s="189"/>
      <c r="F6" s="190"/>
      <c r="G6" s="116">
        <f>D6*E3</f>
        <v>3924.8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ТО150000!B7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1.6</v>
      </c>
      <c r="E8" s="191"/>
      <c r="F8" s="192"/>
      <c r="G8" s="139">
        <f>D8*E3</f>
        <v>3924.8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 t="s">
        <v>13</v>
      </c>
      <c r="C9" s="129"/>
      <c r="D9" s="15">
        <f>ТО15000!D9</f>
        <v>1.6</v>
      </c>
      <c r="E9" s="125">
        <f>'[1]Лист1'!$B$5</f>
        <v>2453</v>
      </c>
      <c r="F9" s="122"/>
      <c r="G9" s="126">
        <f>D9*E9</f>
        <v>3924.8</v>
      </c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'[1]Лист1'!$B$5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59" t="str">
        <f>B3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8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8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8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aca="true" t="shared" si="0" ref="H15:H21">F15*G15</f>
        <v>2044.62</v>
      </c>
    </row>
    <row r="16" spans="1:8" ht="15" customHeight="1">
      <c r="A16" s="148"/>
      <c r="B16" s="149"/>
      <c r="C16" s="159"/>
      <c r="D16" s="15"/>
      <c r="E16" s="3"/>
      <c r="F16" s="3"/>
      <c r="G16" s="73"/>
      <c r="H16" s="35">
        <f t="shared" si="0"/>
        <v>0</v>
      </c>
    </row>
    <row r="17" spans="1:8" ht="12.75">
      <c r="A17" s="148"/>
      <c r="B17" s="149"/>
      <c r="C17" s="159"/>
      <c r="D17" s="15"/>
      <c r="E17" s="3"/>
      <c r="F17" s="3"/>
      <c r="G17" s="73"/>
      <c r="H17" s="35">
        <f t="shared" si="0"/>
        <v>0</v>
      </c>
    </row>
    <row r="18" spans="1:8" ht="12.75">
      <c r="A18" s="148"/>
      <c r="B18" s="149"/>
      <c r="C18" s="159"/>
      <c r="D18" s="15"/>
      <c r="E18" s="3"/>
      <c r="F18" s="3"/>
      <c r="G18" s="73"/>
      <c r="H18" s="35">
        <f t="shared" si="0"/>
        <v>0</v>
      </c>
    </row>
    <row r="19" spans="1:8" ht="12.75">
      <c r="A19" s="148"/>
      <c r="B19" s="149"/>
      <c r="C19" s="159"/>
      <c r="D19" s="15"/>
      <c r="E19" s="3"/>
      <c r="F19" s="3"/>
      <c r="G19" s="73"/>
      <c r="H19" s="35">
        <f t="shared" si="0"/>
        <v>0</v>
      </c>
    </row>
    <row r="20" spans="1:8" ht="12.75">
      <c r="A20" s="148"/>
      <c r="B20" s="149"/>
      <c r="C20" s="159"/>
      <c r="D20" s="15"/>
      <c r="E20" s="3"/>
      <c r="F20" s="3"/>
      <c r="G20" s="73"/>
      <c r="H20" s="35">
        <f t="shared" si="0"/>
        <v>0</v>
      </c>
    </row>
    <row r="21" spans="1:8" ht="13.5" thickBot="1">
      <c r="A21" s="148"/>
      <c r="B21" s="149"/>
      <c r="C21" s="159"/>
      <c r="D21" s="15"/>
      <c r="E21" s="3"/>
      <c r="F21" s="3"/>
      <c r="G21" s="73"/>
      <c r="H21" s="35">
        <f t="shared" si="0"/>
        <v>0</v>
      </c>
    </row>
    <row r="22" spans="1:8" ht="14.25" thickBot="1" thickTop="1">
      <c r="A22" s="148"/>
      <c r="B22" s="149"/>
      <c r="C22" s="162"/>
      <c r="D22" s="46" t="s">
        <v>11</v>
      </c>
      <c r="E22" s="238"/>
      <c r="F22" s="238"/>
      <c r="G22" s="239"/>
      <c r="H22" s="36">
        <f>SUM(H12:H21)</f>
        <v>9009.35</v>
      </c>
    </row>
    <row r="23" spans="1:8" ht="13.5" thickTop="1">
      <c r="A23" s="148"/>
      <c r="B23" s="149"/>
      <c r="C23" s="159" t="s">
        <v>2</v>
      </c>
      <c r="D23" s="15" t="s">
        <v>4</v>
      </c>
      <c r="E23" s="16" t="str">
        <f>ТО15000!E23</f>
        <v>Oil 5W30 </v>
      </c>
      <c r="F23" s="16">
        <v>9.3</v>
      </c>
      <c r="G23" s="78">
        <f>ТО15000!G23</f>
        <v>508</v>
      </c>
      <c r="H23" s="35">
        <f>F23*G23</f>
        <v>4724.400000000001</v>
      </c>
    </row>
    <row r="24" spans="1:8" ht="12.75">
      <c r="A24" s="148"/>
      <c r="B24" s="149"/>
      <c r="C24" s="159"/>
      <c r="D24" s="15" t="s">
        <v>7</v>
      </c>
      <c r="E24" s="62" t="s">
        <v>63</v>
      </c>
      <c r="F24" s="62">
        <v>1</v>
      </c>
      <c r="G24" s="71">
        <f>'[2]Запчасти'!$C$155</f>
        <v>981.16</v>
      </c>
      <c r="H24" s="35">
        <f aca="true" t="shared" si="1" ref="H24:H32">F24*G24</f>
        <v>981.16</v>
      </c>
    </row>
    <row r="25" spans="1:8" ht="12.75">
      <c r="A25" s="148"/>
      <c r="B25" s="149"/>
      <c r="C25" s="159"/>
      <c r="D25" s="15" t="s">
        <v>8</v>
      </c>
      <c r="E25" s="62" t="s">
        <v>65</v>
      </c>
      <c r="F25" s="62">
        <v>1</v>
      </c>
      <c r="G25" s="71">
        <f>'[2]Запчасти'!$C$149</f>
        <v>1259.17</v>
      </c>
      <c r="H25" s="35">
        <f t="shared" si="1"/>
        <v>1259.17</v>
      </c>
    </row>
    <row r="26" spans="1:8" ht="12.75">
      <c r="A26" s="148"/>
      <c r="B26" s="149"/>
      <c r="C26" s="159"/>
      <c r="D26" s="17" t="s">
        <v>61</v>
      </c>
      <c r="E26" s="62" t="s">
        <v>66</v>
      </c>
      <c r="F26" s="62">
        <v>1</v>
      </c>
      <c r="G26" s="71">
        <f>'[2]Запчасти'!$C$157</f>
        <v>2044.62</v>
      </c>
      <c r="H26" s="35">
        <f t="shared" si="1"/>
        <v>2044.62</v>
      </c>
    </row>
    <row r="27" spans="1:8" ht="12.75">
      <c r="A27" s="148"/>
      <c r="B27" s="149"/>
      <c r="C27" s="159"/>
      <c r="D27" s="15"/>
      <c r="E27" s="3"/>
      <c r="F27" s="3"/>
      <c r="G27" s="73"/>
      <c r="H27" s="35">
        <f t="shared" si="1"/>
        <v>0</v>
      </c>
    </row>
    <row r="28" spans="1:8" ht="12.75">
      <c r="A28" s="148"/>
      <c r="B28" s="149"/>
      <c r="C28" s="159"/>
      <c r="D28" s="15"/>
      <c r="E28" s="3"/>
      <c r="F28" s="3"/>
      <c r="G28" s="73"/>
      <c r="H28" s="35">
        <f t="shared" si="1"/>
        <v>0</v>
      </c>
    </row>
    <row r="29" spans="1:8" ht="12.75">
      <c r="A29" s="148"/>
      <c r="B29" s="149"/>
      <c r="C29" s="159"/>
      <c r="D29" s="15"/>
      <c r="E29" s="3"/>
      <c r="F29" s="3"/>
      <c r="G29" s="73"/>
      <c r="H29" s="35">
        <f t="shared" si="1"/>
        <v>0</v>
      </c>
    </row>
    <row r="30" spans="1:8" ht="12.75">
      <c r="A30" s="148"/>
      <c r="B30" s="149"/>
      <c r="C30" s="159"/>
      <c r="D30" s="15"/>
      <c r="E30" s="3"/>
      <c r="F30" s="3"/>
      <c r="G30" s="73"/>
      <c r="H30" s="35">
        <f t="shared" si="1"/>
        <v>0</v>
      </c>
    </row>
    <row r="31" spans="1:8" ht="12.75">
      <c r="A31" s="148"/>
      <c r="B31" s="149"/>
      <c r="C31" s="159"/>
      <c r="D31" s="15"/>
      <c r="E31" s="3"/>
      <c r="F31" s="3"/>
      <c r="G31" s="73"/>
      <c r="H31" s="35">
        <f t="shared" si="1"/>
        <v>0</v>
      </c>
    </row>
    <row r="32" spans="1:8" ht="13.5" thickBot="1">
      <c r="A32" s="148"/>
      <c r="B32" s="149"/>
      <c r="C32" s="159"/>
      <c r="D32" s="15"/>
      <c r="E32" s="3"/>
      <c r="F32" s="3"/>
      <c r="G32" s="73"/>
      <c r="H32" s="35">
        <f t="shared" si="1"/>
        <v>0</v>
      </c>
    </row>
    <row r="33" spans="1:8" ht="14.25" thickBot="1" thickTop="1">
      <c r="A33" s="148"/>
      <c r="B33" s="150"/>
      <c r="C33" s="159"/>
      <c r="D33" s="46" t="s">
        <v>11</v>
      </c>
      <c r="E33" s="197"/>
      <c r="F33" s="197"/>
      <c r="G33" s="198"/>
      <c r="H33" s="36">
        <f>SUM(H23:H32)</f>
        <v>9009.35</v>
      </c>
    </row>
    <row r="34" spans="1:8" ht="13.5" thickTop="1">
      <c r="A34" s="148"/>
      <c r="B34" s="217">
        <v>3</v>
      </c>
      <c r="C34" s="161" t="s">
        <v>1</v>
      </c>
      <c r="D34" s="15" t="s">
        <v>4</v>
      </c>
      <c r="E34" s="16" t="str">
        <f>ТО15000!E34</f>
        <v>Oil 0W30 </v>
      </c>
      <c r="F34" s="2">
        <v>4.9</v>
      </c>
      <c r="G34" s="68">
        <f>ТО15000!G34</f>
        <v>571</v>
      </c>
      <c r="H34" s="35">
        <f>F34*G34</f>
        <v>2797.9</v>
      </c>
    </row>
    <row r="35" spans="1:8" ht="12.75">
      <c r="A35" s="148"/>
      <c r="B35" s="217"/>
      <c r="C35" s="159"/>
      <c r="D35" s="15" t="s">
        <v>7</v>
      </c>
      <c r="E35" s="2" t="str">
        <f>'[2]Запчасти'!$B$148</f>
        <v>MD352626</v>
      </c>
      <c r="F35" s="2">
        <v>1</v>
      </c>
      <c r="G35" s="68">
        <f>'[2]Запчасти'!$C$148</f>
        <v>965.07</v>
      </c>
      <c r="H35" s="35">
        <f aca="true" t="shared" si="2" ref="H35:H43">F35*G35</f>
        <v>965.07</v>
      </c>
    </row>
    <row r="36" spans="1:8" ht="12.75">
      <c r="A36" s="148"/>
      <c r="B36" s="217"/>
      <c r="C36" s="159"/>
      <c r="D36" s="15" t="s">
        <v>8</v>
      </c>
      <c r="E36" s="2" t="str">
        <f>'[2]Запчасти'!$B$149</f>
        <v>7803A028</v>
      </c>
      <c r="F36" s="2">
        <v>1</v>
      </c>
      <c r="G36" s="68">
        <f>'[2]Запчасти'!$C$149</f>
        <v>1259.17</v>
      </c>
      <c r="H36" s="35">
        <f t="shared" si="2"/>
        <v>1259.17</v>
      </c>
    </row>
    <row r="37" spans="1:8" ht="12.75">
      <c r="A37" s="148"/>
      <c r="B37" s="217"/>
      <c r="C37" s="159"/>
      <c r="D37" s="15"/>
      <c r="E37" s="3"/>
      <c r="F37" s="3"/>
      <c r="G37" s="3"/>
      <c r="H37" s="35">
        <f t="shared" si="2"/>
        <v>0</v>
      </c>
    </row>
    <row r="38" spans="1:8" ht="12.75">
      <c r="A38" s="148"/>
      <c r="B38" s="217"/>
      <c r="C38" s="159"/>
      <c r="D38" s="15"/>
      <c r="E38" s="3"/>
      <c r="F38" s="3"/>
      <c r="G38" s="3"/>
      <c r="H38" s="35">
        <f t="shared" si="2"/>
        <v>0</v>
      </c>
    </row>
    <row r="39" spans="1:8" ht="12.75">
      <c r="A39" s="148"/>
      <c r="B39" s="217"/>
      <c r="C39" s="159"/>
      <c r="D39" s="15"/>
      <c r="E39" s="3"/>
      <c r="F39" s="3"/>
      <c r="G39" s="3"/>
      <c r="H39" s="35">
        <f t="shared" si="2"/>
        <v>0</v>
      </c>
    </row>
    <row r="40" spans="1:8" ht="12.75">
      <c r="A40" s="148"/>
      <c r="B40" s="217"/>
      <c r="C40" s="159"/>
      <c r="D40" s="15"/>
      <c r="E40" s="3"/>
      <c r="F40" s="3"/>
      <c r="G40" s="3"/>
      <c r="H40" s="35">
        <f t="shared" si="2"/>
        <v>0</v>
      </c>
    </row>
    <row r="41" spans="1:8" ht="12.75">
      <c r="A41" s="148"/>
      <c r="B41" s="217"/>
      <c r="C41" s="159"/>
      <c r="D41" s="15"/>
      <c r="E41" s="3"/>
      <c r="F41" s="3"/>
      <c r="G41" s="3"/>
      <c r="H41" s="35">
        <f t="shared" si="2"/>
        <v>0</v>
      </c>
    </row>
    <row r="42" spans="1:8" ht="12.75">
      <c r="A42" s="148"/>
      <c r="B42" s="217"/>
      <c r="C42" s="159"/>
      <c r="D42" s="15"/>
      <c r="E42" s="3"/>
      <c r="F42" s="3"/>
      <c r="G42" s="3"/>
      <c r="H42" s="35">
        <f t="shared" si="2"/>
        <v>0</v>
      </c>
    </row>
    <row r="43" spans="1:8" ht="13.5" thickBot="1">
      <c r="A43" s="148"/>
      <c r="B43" s="217"/>
      <c r="C43" s="159"/>
      <c r="D43" s="15"/>
      <c r="E43" s="3"/>
      <c r="F43" s="3"/>
      <c r="G43" s="3"/>
      <c r="H43" s="35">
        <f t="shared" si="2"/>
        <v>0</v>
      </c>
    </row>
    <row r="44" spans="1:8" ht="14.25" thickBot="1" thickTop="1">
      <c r="A44" s="148"/>
      <c r="B44" s="217"/>
      <c r="C44" s="162"/>
      <c r="D44" s="46" t="s">
        <v>11</v>
      </c>
      <c r="E44" s="85"/>
      <c r="F44" s="85"/>
      <c r="G44" s="85"/>
      <c r="H44" s="36">
        <f>SUM(H34:H43)</f>
        <v>5022.14</v>
      </c>
    </row>
    <row r="45" spans="1:8" ht="13.5" thickTop="1">
      <c r="A45" s="148"/>
      <c r="B45" s="217"/>
      <c r="C45" s="159" t="s">
        <v>2</v>
      </c>
      <c r="D45" s="15" t="s">
        <v>4</v>
      </c>
      <c r="E45" s="16" t="str">
        <f>ТО15000!E45</f>
        <v>Oil 0W30 </v>
      </c>
      <c r="F45" s="2">
        <v>4.9</v>
      </c>
      <c r="G45" s="68">
        <f>ТО15000!G45</f>
        <v>571</v>
      </c>
      <c r="H45" s="35">
        <f>F45*G45</f>
        <v>2797.9</v>
      </c>
    </row>
    <row r="46" spans="1:8" ht="12.75">
      <c r="A46" s="148"/>
      <c r="B46" s="217"/>
      <c r="C46" s="159"/>
      <c r="D46" s="15" t="s">
        <v>7</v>
      </c>
      <c r="E46" s="2" t="str">
        <f>'[2]Запчасти'!$B$148</f>
        <v>MD352626</v>
      </c>
      <c r="F46" s="2">
        <v>1</v>
      </c>
      <c r="G46" s="68">
        <f>'[2]Запчасти'!$C$148</f>
        <v>965.07</v>
      </c>
      <c r="H46" s="35">
        <f aca="true" t="shared" si="3" ref="H46:H54">F46*G46</f>
        <v>965.07</v>
      </c>
    </row>
    <row r="47" spans="1:8" ht="12.75">
      <c r="A47" s="148"/>
      <c r="B47" s="217"/>
      <c r="C47" s="159"/>
      <c r="D47" s="15" t="s">
        <v>8</v>
      </c>
      <c r="E47" s="2" t="str">
        <f>'[2]Запчасти'!$B$149</f>
        <v>7803A028</v>
      </c>
      <c r="F47" s="2">
        <v>1</v>
      </c>
      <c r="G47" s="68">
        <f>'[2]Запчасти'!$C$149</f>
        <v>1259.17</v>
      </c>
      <c r="H47" s="35">
        <f t="shared" si="3"/>
        <v>1259.17</v>
      </c>
    </row>
    <row r="48" spans="1:8" ht="12.75">
      <c r="A48" s="148"/>
      <c r="B48" s="217"/>
      <c r="C48" s="159"/>
      <c r="D48" s="15"/>
      <c r="E48" s="3"/>
      <c r="F48" s="3"/>
      <c r="G48" s="3"/>
      <c r="H48" s="35">
        <f t="shared" si="3"/>
        <v>0</v>
      </c>
    </row>
    <row r="49" spans="1:8" ht="12.75">
      <c r="A49" s="148"/>
      <c r="B49" s="217"/>
      <c r="C49" s="159"/>
      <c r="D49" s="15"/>
      <c r="E49" s="3"/>
      <c r="F49" s="3"/>
      <c r="G49" s="3"/>
      <c r="H49" s="35">
        <f t="shared" si="3"/>
        <v>0</v>
      </c>
    </row>
    <row r="50" spans="1:8" ht="12.75">
      <c r="A50" s="148"/>
      <c r="B50" s="217"/>
      <c r="C50" s="159"/>
      <c r="D50" s="15"/>
      <c r="E50" s="3"/>
      <c r="F50" s="3"/>
      <c r="G50" s="3"/>
      <c r="H50" s="35">
        <f t="shared" si="3"/>
        <v>0</v>
      </c>
    </row>
    <row r="51" spans="1:8" ht="12.75">
      <c r="A51" s="148"/>
      <c r="B51" s="217"/>
      <c r="C51" s="159"/>
      <c r="D51" s="15"/>
      <c r="E51" s="3"/>
      <c r="F51" s="3"/>
      <c r="G51" s="3"/>
      <c r="H51" s="35">
        <f t="shared" si="3"/>
        <v>0</v>
      </c>
    </row>
    <row r="52" spans="1:8" ht="12.75">
      <c r="A52" s="148"/>
      <c r="B52" s="217"/>
      <c r="C52" s="159"/>
      <c r="D52" s="15"/>
      <c r="E52" s="3"/>
      <c r="F52" s="3"/>
      <c r="G52" s="3"/>
      <c r="H52" s="35">
        <f t="shared" si="3"/>
        <v>0</v>
      </c>
    </row>
    <row r="53" spans="1:8" ht="12.75">
      <c r="A53" s="148"/>
      <c r="B53" s="217"/>
      <c r="C53" s="159"/>
      <c r="D53" s="15"/>
      <c r="E53" s="3"/>
      <c r="F53" s="3"/>
      <c r="G53" s="3"/>
      <c r="H53" s="35">
        <f t="shared" si="3"/>
        <v>0</v>
      </c>
    </row>
    <row r="54" spans="1:8" ht="13.5" thickBot="1">
      <c r="A54" s="148"/>
      <c r="B54" s="217"/>
      <c r="C54" s="159"/>
      <c r="D54" s="15"/>
      <c r="E54" s="3"/>
      <c r="F54" s="3"/>
      <c r="G54" s="3"/>
      <c r="H54" s="35">
        <f t="shared" si="3"/>
        <v>0</v>
      </c>
    </row>
    <row r="55" spans="1:8" ht="14.25" thickBot="1" thickTop="1">
      <c r="A55" s="148"/>
      <c r="B55" s="218"/>
      <c r="C55" s="160"/>
      <c r="D55" s="46" t="s">
        <v>11</v>
      </c>
      <c r="E55" s="3"/>
      <c r="F55" s="3"/>
      <c r="G55" s="3"/>
      <c r="H55" s="36">
        <f>SUM(H45:H54)</f>
        <v>5022.14</v>
      </c>
    </row>
    <row r="56" spans="1:8" ht="13.5" thickTop="1">
      <c r="A56" s="148"/>
      <c r="B56" s="171" t="str">
        <f>B7</f>
        <v>3,8 MIVEC</v>
      </c>
      <c r="C56" s="161" t="s">
        <v>1</v>
      </c>
      <c r="D56" s="47"/>
      <c r="E56" s="16"/>
      <c r="F56" s="16"/>
      <c r="G56" s="79"/>
      <c r="H56" s="35">
        <f>F56*G56</f>
        <v>0</v>
      </c>
    </row>
    <row r="57" spans="1:8" ht="12.75">
      <c r="A57" s="148"/>
      <c r="B57" s="171"/>
      <c r="C57" s="159"/>
      <c r="D57" s="15"/>
      <c r="E57" s="3"/>
      <c r="F57" s="3"/>
      <c r="G57" s="73"/>
      <c r="H57" s="35">
        <f aca="true" t="shared" si="4" ref="H57:H65">F57*G57</f>
        <v>0</v>
      </c>
    </row>
    <row r="58" spans="1:8" ht="12.75">
      <c r="A58" s="148"/>
      <c r="B58" s="171"/>
      <c r="C58" s="159"/>
      <c r="D58" s="15"/>
      <c r="E58" s="3"/>
      <c r="F58" s="3"/>
      <c r="G58" s="73"/>
      <c r="H58" s="35">
        <f t="shared" si="4"/>
        <v>0</v>
      </c>
    </row>
    <row r="59" spans="1:8" ht="12.75">
      <c r="A59" s="148"/>
      <c r="B59" s="171"/>
      <c r="C59" s="159"/>
      <c r="D59" s="15"/>
      <c r="E59" s="3"/>
      <c r="F59" s="3"/>
      <c r="G59" s="73"/>
      <c r="H59" s="35">
        <f t="shared" si="4"/>
        <v>0</v>
      </c>
    </row>
    <row r="60" spans="1:8" ht="12.75">
      <c r="A60" s="148"/>
      <c r="B60" s="171"/>
      <c r="C60" s="159"/>
      <c r="D60" s="15"/>
      <c r="E60" s="3"/>
      <c r="F60" s="3"/>
      <c r="G60" s="73"/>
      <c r="H60" s="35">
        <f t="shared" si="4"/>
        <v>0</v>
      </c>
    </row>
    <row r="61" spans="1:8" ht="12.75">
      <c r="A61" s="148"/>
      <c r="B61" s="171"/>
      <c r="C61" s="159"/>
      <c r="D61" s="15"/>
      <c r="E61" s="3"/>
      <c r="F61" s="3"/>
      <c r="G61" s="73"/>
      <c r="H61" s="35">
        <f t="shared" si="4"/>
        <v>0</v>
      </c>
    </row>
    <row r="62" spans="1:8" ht="12.75">
      <c r="A62" s="148"/>
      <c r="B62" s="171"/>
      <c r="C62" s="159"/>
      <c r="D62" s="15"/>
      <c r="E62" s="3"/>
      <c r="F62" s="3"/>
      <c r="G62" s="73"/>
      <c r="H62" s="35">
        <f t="shared" si="4"/>
        <v>0</v>
      </c>
    </row>
    <row r="63" spans="1:8" ht="12.75">
      <c r="A63" s="148"/>
      <c r="B63" s="171"/>
      <c r="C63" s="159"/>
      <c r="D63" s="15"/>
      <c r="E63" s="3"/>
      <c r="F63" s="3"/>
      <c r="G63" s="73"/>
      <c r="H63" s="35">
        <f t="shared" si="4"/>
        <v>0</v>
      </c>
    </row>
    <row r="64" spans="1:8" ht="12.75">
      <c r="A64" s="148"/>
      <c r="B64" s="171"/>
      <c r="C64" s="159"/>
      <c r="D64" s="15"/>
      <c r="E64" s="3"/>
      <c r="F64" s="3"/>
      <c r="G64" s="73"/>
      <c r="H64" s="35">
        <f t="shared" si="4"/>
        <v>0</v>
      </c>
    </row>
    <row r="65" spans="1:8" ht="13.5" thickBot="1">
      <c r="A65" s="148"/>
      <c r="B65" s="171"/>
      <c r="C65" s="159"/>
      <c r="D65" s="15"/>
      <c r="E65" s="3"/>
      <c r="F65" s="3"/>
      <c r="G65" s="73"/>
      <c r="H65" s="35">
        <f t="shared" si="4"/>
        <v>0</v>
      </c>
    </row>
    <row r="66" spans="1:8" ht="14.25" thickBot="1" thickTop="1">
      <c r="A66" s="148"/>
      <c r="B66" s="171"/>
      <c r="C66" s="162"/>
      <c r="D66" s="46" t="s">
        <v>11</v>
      </c>
      <c r="E66" s="197"/>
      <c r="F66" s="197"/>
      <c r="G66" s="198"/>
      <c r="H66" s="36">
        <f>SUM(H56:H65)</f>
        <v>0</v>
      </c>
    </row>
    <row r="67" spans="1:8" ht="13.5" thickTop="1">
      <c r="A67" s="148"/>
      <c r="B67" s="171"/>
      <c r="C67" s="159" t="s">
        <v>2</v>
      </c>
      <c r="D67" s="47" t="s">
        <v>4</v>
      </c>
      <c r="E67" s="16" t="str">
        <f>ТО15000!E67</f>
        <v>Oil 0W30 </v>
      </c>
      <c r="F67" s="16">
        <f>ТО15000!F67</f>
        <v>4.9</v>
      </c>
      <c r="G67" s="79">
        <f>ТО15000!G67</f>
        <v>571</v>
      </c>
      <c r="H67" s="35">
        <f>F67*G67</f>
        <v>2797.9</v>
      </c>
    </row>
    <row r="68" spans="1:8" ht="12.75">
      <c r="A68" s="148"/>
      <c r="B68" s="171"/>
      <c r="C68" s="159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965.07</v>
      </c>
      <c r="H68" s="35">
        <f aca="true" t="shared" si="5" ref="H68:H76">F68*G68</f>
        <v>965.07</v>
      </c>
    </row>
    <row r="69" spans="1:8" ht="12.75">
      <c r="A69" s="148"/>
      <c r="B69" s="171"/>
      <c r="C69" s="159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1259.17</v>
      </c>
      <c r="H69" s="35">
        <f t="shared" si="5"/>
        <v>1259.17</v>
      </c>
    </row>
    <row r="70" spans="1:8" ht="12.75">
      <c r="A70" s="148"/>
      <c r="B70" s="171"/>
      <c r="C70" s="159"/>
      <c r="D70" s="15"/>
      <c r="E70" s="3"/>
      <c r="F70" s="3"/>
      <c r="G70" s="73"/>
      <c r="H70" s="35">
        <f t="shared" si="5"/>
        <v>0</v>
      </c>
    </row>
    <row r="71" spans="1:8" ht="12.75">
      <c r="A71" s="148"/>
      <c r="B71" s="171"/>
      <c r="C71" s="159"/>
      <c r="D71" s="15"/>
      <c r="E71" s="3"/>
      <c r="F71" s="3"/>
      <c r="G71" s="73"/>
      <c r="H71" s="35">
        <f t="shared" si="5"/>
        <v>0</v>
      </c>
    </row>
    <row r="72" spans="1:8" ht="12.75">
      <c r="A72" s="148"/>
      <c r="B72" s="171"/>
      <c r="C72" s="159"/>
      <c r="D72" s="15"/>
      <c r="E72" s="3"/>
      <c r="F72" s="3"/>
      <c r="G72" s="73"/>
      <c r="H72" s="35">
        <f t="shared" si="5"/>
        <v>0</v>
      </c>
    </row>
    <row r="73" spans="1:8" ht="12.75">
      <c r="A73" s="148"/>
      <c r="B73" s="171"/>
      <c r="C73" s="159"/>
      <c r="D73" s="15"/>
      <c r="E73" s="3"/>
      <c r="F73" s="3"/>
      <c r="G73" s="73"/>
      <c r="H73" s="35">
        <f t="shared" si="5"/>
        <v>0</v>
      </c>
    </row>
    <row r="74" spans="1:8" ht="12.75">
      <c r="A74" s="149"/>
      <c r="B74" s="171"/>
      <c r="C74" s="159"/>
      <c r="D74" s="15"/>
      <c r="E74" s="3"/>
      <c r="F74" s="3"/>
      <c r="G74" s="73"/>
      <c r="H74" s="35">
        <f t="shared" si="5"/>
        <v>0</v>
      </c>
    </row>
    <row r="75" spans="1:8" ht="12.75">
      <c r="A75" s="149"/>
      <c r="B75" s="171"/>
      <c r="C75" s="159"/>
      <c r="D75" s="15"/>
      <c r="E75" s="3"/>
      <c r="F75" s="3"/>
      <c r="G75" s="73"/>
      <c r="H75" s="35">
        <f t="shared" si="5"/>
        <v>0</v>
      </c>
    </row>
    <row r="76" spans="1:8" ht="13.5" thickBot="1">
      <c r="A76" s="149"/>
      <c r="B76" s="171"/>
      <c r="C76" s="159"/>
      <c r="D76" s="15"/>
      <c r="E76" s="3"/>
      <c r="F76" s="3"/>
      <c r="G76" s="73"/>
      <c r="H76" s="35">
        <f t="shared" si="5"/>
        <v>0</v>
      </c>
    </row>
    <row r="77" spans="1:8" ht="14.25" thickBot="1" thickTop="1">
      <c r="A77" s="150"/>
      <c r="B77" s="172"/>
      <c r="C77" s="160"/>
      <c r="D77" s="44" t="s">
        <v>11</v>
      </c>
      <c r="E77" s="158"/>
      <c r="F77" s="158"/>
      <c r="G77" s="172"/>
      <c r="H77" s="36">
        <f>SUM(H67:H76)</f>
        <v>5022.14</v>
      </c>
    </row>
    <row r="78" spans="1:8" ht="14.25" customHeight="1" thickBot="1" thickTop="1">
      <c r="A78" s="143" t="s">
        <v>74</v>
      </c>
      <c r="B78" s="145" t="str">
        <f>B12</f>
        <v>3,2 DI-D</v>
      </c>
      <c r="C78" s="8" t="s">
        <v>1</v>
      </c>
      <c r="D78" s="182"/>
      <c r="E78" s="182"/>
      <c r="F78" s="182"/>
      <c r="G78" s="182"/>
      <c r="H78" s="37">
        <f>H22+G3</f>
        <v>13670.05</v>
      </c>
    </row>
    <row r="79" spans="1:8" ht="14.25" thickBot="1" thickTop="1">
      <c r="A79" s="143"/>
      <c r="B79" s="146"/>
      <c r="C79" s="9" t="s">
        <v>2</v>
      </c>
      <c r="D79" s="173"/>
      <c r="E79" s="173"/>
      <c r="F79" s="173"/>
      <c r="G79" s="173"/>
      <c r="H79" s="37">
        <f>H33+G4</f>
        <v>13670.05</v>
      </c>
    </row>
    <row r="80" spans="1:8" ht="14.25" thickBot="1" thickTop="1">
      <c r="A80" s="143"/>
      <c r="B80" s="185">
        <v>3</v>
      </c>
      <c r="C80" s="9" t="s">
        <v>1</v>
      </c>
      <c r="D80" s="83"/>
      <c r="E80" s="83"/>
      <c r="F80" s="83"/>
      <c r="G80" s="83"/>
      <c r="H80" s="37">
        <f>H44+G5</f>
        <v>8946.94</v>
      </c>
    </row>
    <row r="81" spans="1:8" ht="14.25" thickBot="1" thickTop="1">
      <c r="A81" s="143"/>
      <c r="B81" s="186"/>
      <c r="C81" s="9" t="s">
        <v>2</v>
      </c>
      <c r="D81" s="83"/>
      <c r="E81" s="83"/>
      <c r="F81" s="83"/>
      <c r="G81" s="83"/>
      <c r="H81" s="37">
        <f>H55+G6</f>
        <v>8946.94</v>
      </c>
    </row>
    <row r="82" spans="1:8" ht="14.25" thickBot="1" thickTop="1">
      <c r="A82" s="143"/>
      <c r="B82" s="146" t="str">
        <f>B56</f>
        <v>3,8 MIVEC</v>
      </c>
      <c r="C82" s="9" t="s">
        <v>1</v>
      </c>
      <c r="D82" s="173"/>
      <c r="E82" s="173"/>
      <c r="F82" s="173"/>
      <c r="G82" s="173"/>
      <c r="H82" s="37"/>
    </row>
    <row r="83" spans="1:8" ht="14.25" thickBot="1" thickTop="1">
      <c r="A83" s="144"/>
      <c r="B83" s="147"/>
      <c r="C83" s="10" t="s">
        <v>2</v>
      </c>
      <c r="D83" s="174"/>
      <c r="E83" s="174"/>
      <c r="F83" s="174"/>
      <c r="G83" s="174"/>
      <c r="H83" s="37">
        <f>H77+G8</f>
        <v>8946.94</v>
      </c>
    </row>
    <row r="84" spans="1:8" ht="13.5" customHeight="1" thickBot="1" thickTop="1">
      <c r="A84" s="135" t="s">
        <v>75</v>
      </c>
      <c r="B84" s="163" t="str">
        <f>B78</f>
        <v>3,2 DI-D</v>
      </c>
      <c r="C84" s="11" t="s">
        <v>1</v>
      </c>
      <c r="D84" s="165"/>
      <c r="E84" s="165"/>
      <c r="F84" s="165"/>
      <c r="G84" s="165"/>
      <c r="H84" s="38">
        <f>H78+G9+G10</f>
        <v>18821.35</v>
      </c>
    </row>
    <row r="85" spans="1:8" ht="14.25" thickBot="1" thickTop="1">
      <c r="A85" s="135"/>
      <c r="B85" s="164"/>
      <c r="C85" s="12" t="s">
        <v>2</v>
      </c>
      <c r="D85" s="166"/>
      <c r="E85" s="166"/>
      <c r="F85" s="166"/>
      <c r="G85" s="166"/>
      <c r="H85" s="38">
        <f>H79+G9+G10</f>
        <v>18821.35</v>
      </c>
    </row>
    <row r="86" spans="1:8" ht="14.25" thickBot="1" thickTop="1">
      <c r="A86" s="135"/>
      <c r="B86" s="169">
        <v>3</v>
      </c>
      <c r="C86" s="12" t="s">
        <v>1</v>
      </c>
      <c r="D86" s="166"/>
      <c r="E86" s="166"/>
      <c r="F86" s="166"/>
      <c r="G86" s="118"/>
      <c r="H86" s="38">
        <f>H80+G9+G10</f>
        <v>14098.240000000002</v>
      </c>
    </row>
    <row r="87" spans="1:8" ht="14.25" thickBot="1" thickTop="1">
      <c r="A87" s="135"/>
      <c r="B87" s="170"/>
      <c r="C87" s="12" t="s">
        <v>2</v>
      </c>
      <c r="D87" s="166"/>
      <c r="E87" s="166"/>
      <c r="F87" s="166"/>
      <c r="G87" s="118"/>
      <c r="H87" s="38">
        <f>H81+G9+G10</f>
        <v>14098.240000000002</v>
      </c>
    </row>
    <row r="88" spans="1:8" ht="14.25" thickBot="1" thickTop="1">
      <c r="A88" s="135"/>
      <c r="B88" s="164" t="str">
        <f>B82</f>
        <v>3,8 MIVEC</v>
      </c>
      <c r="C88" s="12" t="s">
        <v>1</v>
      </c>
      <c r="D88" s="166"/>
      <c r="E88" s="166"/>
      <c r="F88" s="166"/>
      <c r="G88" s="166"/>
      <c r="H88" s="38"/>
    </row>
    <row r="89" spans="1:8" ht="14.25" thickBot="1" thickTop="1">
      <c r="A89" s="136"/>
      <c r="B89" s="167"/>
      <c r="C89" s="13" t="s">
        <v>2</v>
      </c>
      <c r="D89" s="168"/>
      <c r="E89" s="168"/>
      <c r="F89" s="168"/>
      <c r="G89" s="168"/>
      <c r="H89" s="38">
        <f>H83+G9+G10</f>
        <v>14098.240000000002</v>
      </c>
    </row>
    <row r="90" ht="13.5" thickTop="1"/>
  </sheetData>
  <sheetProtection/>
  <mergeCells count="55">
    <mergeCell ref="E2:F2"/>
    <mergeCell ref="E3:F8"/>
    <mergeCell ref="E9:F9"/>
    <mergeCell ref="E10:F10"/>
    <mergeCell ref="A78:A83"/>
    <mergeCell ref="B78:B79"/>
    <mergeCell ref="D78:G78"/>
    <mergeCell ref="D79:G79"/>
    <mergeCell ref="B82:B83"/>
    <mergeCell ref="D82:G82"/>
    <mergeCell ref="A84:A89"/>
    <mergeCell ref="B84:B85"/>
    <mergeCell ref="D84:G84"/>
    <mergeCell ref="D85:G85"/>
    <mergeCell ref="B88:B89"/>
    <mergeCell ref="D88:G88"/>
    <mergeCell ref="D89:G89"/>
    <mergeCell ref="B86:B87"/>
    <mergeCell ref="D86:G86"/>
    <mergeCell ref="D87:G87"/>
    <mergeCell ref="D83:G83"/>
    <mergeCell ref="B80:B81"/>
    <mergeCell ref="B56:B77"/>
    <mergeCell ref="C56:C66"/>
    <mergeCell ref="E66:G66"/>
    <mergeCell ref="C67:C77"/>
    <mergeCell ref="E77:G77"/>
    <mergeCell ref="G2:H2"/>
    <mergeCell ref="G3:H3"/>
    <mergeCell ref="A12:A77"/>
    <mergeCell ref="B12:B33"/>
    <mergeCell ref="C12:C22"/>
    <mergeCell ref="A9:A10"/>
    <mergeCell ref="B9:C9"/>
    <mergeCell ref="E22:G22"/>
    <mergeCell ref="C23:C33"/>
    <mergeCell ref="E33:G33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9:H9"/>
    <mergeCell ref="B5:B6"/>
    <mergeCell ref="G5:H5"/>
    <mergeCell ref="G6:H6"/>
    <mergeCell ref="B34:B55"/>
    <mergeCell ref="C34:C44"/>
    <mergeCell ref="C45:C55"/>
    <mergeCell ref="G10:H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20"/>
  <sheetViews>
    <sheetView zoomScalePageLayoutView="0" workbookViewId="0" topLeftCell="A1">
      <selection activeCell="G65" sqref="G65"/>
    </sheetView>
  </sheetViews>
  <sheetFormatPr defaultColWidth="9.00390625" defaultRowHeight="12.75"/>
  <cols>
    <col min="1" max="1" width="20.375" style="1" customWidth="1"/>
    <col min="2" max="2" width="11.00390625" style="1" bestFit="1" customWidth="1"/>
    <col min="3" max="3" width="17.75390625" style="1" customWidth="1"/>
    <col min="4" max="4" width="22.25390625" style="48" customWidth="1"/>
    <col min="5" max="5" width="33.375" style="4" customWidth="1"/>
    <col min="6" max="6" width="18.375" style="4" customWidth="1"/>
    <col min="7" max="7" width="15.75390625" style="39" customWidth="1"/>
    <col min="8" max="8" width="11.75390625" style="39" customWidth="1"/>
    <col min="9" max="9" width="21.75390625" style="1" customWidth="1"/>
    <col min="10" max="10" width="21.875" style="1" customWidth="1"/>
    <col min="11" max="11" width="16.375" style="33" customWidth="1"/>
    <col min="12" max="12" width="9.25390625" style="1" bestFit="1" customWidth="1"/>
    <col min="13" max="16384" width="9.125" style="1" customWidth="1"/>
  </cols>
  <sheetData>
    <row r="1" spans="1:11" ht="17.25" thickBot="1" thickTop="1">
      <c r="A1" s="193" t="str">
        <f>ТО15000!A1</f>
        <v>Pajero IV (BK)</v>
      </c>
      <c r="B1" s="194"/>
      <c r="C1" s="194"/>
      <c r="D1" s="128" t="s">
        <v>37</v>
      </c>
      <c r="E1" s="129"/>
      <c r="F1" s="129"/>
      <c r="G1" s="129"/>
      <c r="H1" s="130"/>
      <c r="J1" s="33"/>
      <c r="K1" s="1"/>
    </row>
    <row r="2" spans="1:11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  <c r="J2" s="33"/>
      <c r="K2" s="1"/>
    </row>
    <row r="3" spans="1:21" ht="12.75">
      <c r="A3" s="135" t="s">
        <v>48</v>
      </c>
      <c r="B3" s="137" t="str">
        <f>ТО165000!B3</f>
        <v>3,2 DI-D</v>
      </c>
      <c r="C3" s="6" t="s">
        <v>1</v>
      </c>
      <c r="D3" s="42">
        <v>5.1</v>
      </c>
      <c r="E3" s="211">
        <f>ТО15000!E3</f>
        <v>2453</v>
      </c>
      <c r="F3" s="120"/>
      <c r="G3" s="116">
        <f>D3*E3</f>
        <v>12510.3</v>
      </c>
      <c r="H3" s="117"/>
      <c r="I3" s="2"/>
      <c r="J3" s="6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5.4</v>
      </c>
      <c r="E4" s="212"/>
      <c r="F4" s="122"/>
      <c r="G4" s="116">
        <f>D4*E3</f>
        <v>13246.2</v>
      </c>
      <c r="H4" s="117"/>
      <c r="I4" s="2"/>
      <c r="J4" s="68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42">
        <v>6.8</v>
      </c>
      <c r="E5" s="212"/>
      <c r="F5" s="122"/>
      <c r="G5" s="116">
        <f>D5*E3</f>
        <v>16680.399999999998</v>
      </c>
      <c r="H5" s="118"/>
      <c r="I5" s="2"/>
      <c r="J5" s="68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6.8</v>
      </c>
      <c r="E6" s="212"/>
      <c r="F6" s="122"/>
      <c r="G6" s="116">
        <f>D6*E3</f>
        <v>16680.399999999998</v>
      </c>
      <c r="H6" s="118"/>
      <c r="I6" s="2"/>
      <c r="J6" s="68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ТО165000!B7</f>
        <v>3,8 MIVEC</v>
      </c>
      <c r="C7" s="6" t="s">
        <v>1</v>
      </c>
      <c r="D7" s="42"/>
      <c r="E7" s="212"/>
      <c r="F7" s="122"/>
      <c r="G7" s="116"/>
      <c r="H7" s="117"/>
      <c r="I7" s="2"/>
      <c r="J7" s="68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7.3</v>
      </c>
      <c r="E8" s="213"/>
      <c r="F8" s="124"/>
      <c r="G8" s="139">
        <f>D8*E3</f>
        <v>17906.899999999998</v>
      </c>
      <c r="H8" s="140"/>
      <c r="I8" s="2"/>
      <c r="J8" s="68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58" t="str">
        <f>B7</f>
        <v>3,8 MIVEC</v>
      </c>
      <c r="C9" s="59" t="str">
        <f>ТО90000!C9</f>
        <v>Замена реком. з/ч</v>
      </c>
      <c r="D9" s="15">
        <f>ТО90000!D9</f>
        <v>1.5</v>
      </c>
      <c r="E9" s="125">
        <f>E10</f>
        <v>2453</v>
      </c>
      <c r="F9" s="122"/>
      <c r="G9" s="126">
        <f>D9*E9</f>
        <v>3679.5</v>
      </c>
      <c r="H9" s="127"/>
      <c r="I9" s="2"/>
      <c r="J9" s="68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ТО15000!E10</f>
        <v>2453</v>
      </c>
      <c r="F10" s="124"/>
      <c r="G10" s="175">
        <f>D10*E10</f>
        <v>1226.5</v>
      </c>
      <c r="H10" s="176"/>
      <c r="I10" s="3"/>
      <c r="J10" s="7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48.75" customHeight="1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61" t="str">
        <f>B3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9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9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9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aca="true" t="shared" si="0" ref="H15:H22">F15*G15</f>
        <v>2044.62</v>
      </c>
    </row>
    <row r="16" spans="1:8" ht="25.5">
      <c r="A16" s="149"/>
      <c r="B16" s="149"/>
      <c r="C16" s="159"/>
      <c r="D16" s="15" t="s">
        <v>21</v>
      </c>
      <c r="E16" s="3" t="s">
        <v>67</v>
      </c>
      <c r="F16" s="3">
        <v>1</v>
      </c>
      <c r="G16" s="71">
        <f>'[2]Масла и технические жидкости'!$C$6</f>
        <v>262.5</v>
      </c>
      <c r="H16" s="35">
        <f t="shared" si="0"/>
        <v>262.5</v>
      </c>
    </row>
    <row r="17" spans="1:8" ht="12.75">
      <c r="A17" s="149"/>
      <c r="B17" s="149"/>
      <c r="C17" s="159"/>
      <c r="D17" s="15" t="s">
        <v>22</v>
      </c>
      <c r="E17" s="3" t="s">
        <v>64</v>
      </c>
      <c r="F17" s="3">
        <v>1</v>
      </c>
      <c r="G17" s="71">
        <f>'[2]Запчасти'!$C$156</f>
        <v>2547.23</v>
      </c>
      <c r="H17" s="35">
        <f t="shared" si="0"/>
        <v>2547.23</v>
      </c>
    </row>
    <row r="18" spans="1:8" ht="12.75">
      <c r="A18" s="149"/>
      <c r="B18" s="149"/>
      <c r="C18" s="159"/>
      <c r="D18" s="15" t="s">
        <v>69</v>
      </c>
      <c r="E18" s="3" t="str">
        <f>'[2]Масла и технические жидкости'!$B$34</f>
        <v>Hypoid Gear Oil API GL4 SAE 75W90</v>
      </c>
      <c r="F18" s="3">
        <v>3.2</v>
      </c>
      <c r="G18" s="73">
        <f>'[2]Масла и технические жидкости'!$C$34</f>
        <v>896.2</v>
      </c>
      <c r="H18" s="35">
        <f t="shared" si="0"/>
        <v>2867.84</v>
      </c>
    </row>
    <row r="19" spans="1:8" ht="12.75">
      <c r="A19" s="149"/>
      <c r="B19" s="149"/>
      <c r="C19" s="159"/>
      <c r="D19" s="15" t="s">
        <v>24</v>
      </c>
      <c r="E19" s="4" t="str">
        <f>'[2]Масла и технические жидкости'!$B$34</f>
        <v>Hypoid Gear Oil API GL4 SAE 75W90</v>
      </c>
      <c r="F19" s="3">
        <v>2.8</v>
      </c>
      <c r="G19" s="71">
        <f>'[2]Масла и технические жидкости'!$C$34</f>
        <v>896.2</v>
      </c>
      <c r="H19" s="35">
        <f t="shared" si="0"/>
        <v>2509.36</v>
      </c>
    </row>
    <row r="20" spans="1:8" ht="12.75">
      <c r="A20" s="149"/>
      <c r="B20" s="149"/>
      <c r="C20" s="159"/>
      <c r="D20" s="48" t="s">
        <v>46</v>
      </c>
      <c r="E20" s="3" t="str">
        <f>'[2]Масла и технические жидкости'!$B$36</f>
        <v>Super Hypoid Gear Oil SAE 90 GL-5</v>
      </c>
      <c r="F20" s="3">
        <v>1.6</v>
      </c>
      <c r="G20" s="73">
        <f>'[2]Масла и технические жидкости'!$C$36</f>
        <v>831</v>
      </c>
      <c r="H20" s="35">
        <f t="shared" si="0"/>
        <v>1329.6000000000001</v>
      </c>
    </row>
    <row r="21" spans="1:8" ht="12.75">
      <c r="A21" s="149"/>
      <c r="B21" s="149"/>
      <c r="C21" s="159"/>
      <c r="D21" s="15" t="s">
        <v>47</v>
      </c>
      <c r="E21" s="3" t="str">
        <f>'[2]Масла и технические жидкости'!$B$36</f>
        <v>Super Hypoid Gear Oil SAE 90 GL-5</v>
      </c>
      <c r="F21" s="3">
        <v>1.15</v>
      </c>
      <c r="G21" s="71">
        <f>'[2]Масла и технические жидкости'!$C$36</f>
        <v>831</v>
      </c>
      <c r="H21" s="35">
        <f t="shared" si="0"/>
        <v>955.65</v>
      </c>
    </row>
    <row r="22" spans="1:8" ht="26.25" thickBot="1">
      <c r="A22" s="149"/>
      <c r="B22" s="149"/>
      <c r="C22" s="159"/>
      <c r="D22" s="17" t="s">
        <v>27</v>
      </c>
      <c r="E22" s="3" t="str">
        <f>'[2]Масла и технические жидкости'!$B$14</f>
        <v>Antifreeze Extra</v>
      </c>
      <c r="F22" s="3">
        <v>11</v>
      </c>
      <c r="G22" s="73">
        <f>'[2]Масла и технические жидкости'!$C$14</f>
        <v>347.57</v>
      </c>
      <c r="H22" s="35">
        <f t="shared" si="0"/>
        <v>3823.27</v>
      </c>
    </row>
    <row r="23" spans="1:8" ht="14.25" thickBot="1" thickTop="1">
      <c r="A23" s="149"/>
      <c r="B23" s="149"/>
      <c r="C23" s="162"/>
      <c r="D23" s="46" t="s">
        <v>11</v>
      </c>
      <c r="E23" s="132"/>
      <c r="F23" s="132"/>
      <c r="G23" s="177"/>
      <c r="H23" s="36">
        <f>SUM(H12:H22)</f>
        <v>23304.8</v>
      </c>
    </row>
    <row r="24" spans="1:8" ht="13.5" thickTop="1">
      <c r="A24" s="149"/>
      <c r="B24" s="149"/>
      <c r="C24" s="161" t="s">
        <v>2</v>
      </c>
      <c r="D24" s="15" t="s">
        <v>4</v>
      </c>
      <c r="E24" s="16" t="str">
        <f>ТО15000!E23</f>
        <v>Oil 5W30 </v>
      </c>
      <c r="F24" s="16">
        <v>9.3</v>
      </c>
      <c r="G24" s="78">
        <f>ТО15000!G23</f>
        <v>508</v>
      </c>
      <c r="H24" s="35">
        <f>F24*G24</f>
        <v>4724.400000000001</v>
      </c>
    </row>
    <row r="25" spans="1:8" ht="12.75">
      <c r="A25" s="149"/>
      <c r="B25" s="149"/>
      <c r="C25" s="159"/>
      <c r="D25" s="15" t="s">
        <v>7</v>
      </c>
      <c r="E25" s="3" t="s">
        <v>63</v>
      </c>
      <c r="F25" s="3">
        <v>1</v>
      </c>
      <c r="G25" s="71">
        <f>'[2]Запчасти'!$C$155</f>
        <v>981.16</v>
      </c>
      <c r="H25" s="35">
        <f aca="true" t="shared" si="1" ref="H25:H35">F25*G25</f>
        <v>981.16</v>
      </c>
    </row>
    <row r="26" spans="1:8" ht="12.75">
      <c r="A26" s="149"/>
      <c r="B26" s="149"/>
      <c r="C26" s="159"/>
      <c r="D26" s="15" t="s">
        <v>8</v>
      </c>
      <c r="E26" s="3" t="s">
        <v>65</v>
      </c>
      <c r="F26" s="3">
        <v>1</v>
      </c>
      <c r="G26" s="71">
        <f>'[2]Запчасти'!$C$149</f>
        <v>1259.17</v>
      </c>
      <c r="H26" s="35">
        <f t="shared" si="1"/>
        <v>1259.17</v>
      </c>
    </row>
    <row r="27" spans="1:8" ht="12.75">
      <c r="A27" s="149"/>
      <c r="B27" s="149"/>
      <c r="C27" s="159"/>
      <c r="D27" s="17" t="s">
        <v>61</v>
      </c>
      <c r="E27" s="3" t="s">
        <v>66</v>
      </c>
      <c r="F27" s="3">
        <v>1</v>
      </c>
      <c r="G27" s="71">
        <f>'[2]Запчасти'!$C$157</f>
        <v>2044.62</v>
      </c>
      <c r="H27" s="35">
        <f t="shared" si="1"/>
        <v>2044.62</v>
      </c>
    </row>
    <row r="28" spans="1:8" ht="49.5" customHeight="1">
      <c r="A28" s="149"/>
      <c r="B28" s="149"/>
      <c r="C28" s="159"/>
      <c r="D28" s="15" t="s">
        <v>68</v>
      </c>
      <c r="E28" s="3" t="s">
        <v>67</v>
      </c>
      <c r="F28" s="3">
        <v>1</v>
      </c>
      <c r="G28" s="71">
        <f>'[2]Масла и технические жидкости'!$C$6</f>
        <v>262.5</v>
      </c>
      <c r="H28" s="35">
        <f t="shared" si="1"/>
        <v>262.5</v>
      </c>
    </row>
    <row r="29" spans="1:8" ht="12.75">
      <c r="A29" s="149"/>
      <c r="B29" s="149"/>
      <c r="C29" s="159"/>
      <c r="D29" s="15" t="s">
        <v>22</v>
      </c>
      <c r="E29" s="3" t="s">
        <v>64</v>
      </c>
      <c r="F29" s="3">
        <v>1</v>
      </c>
      <c r="G29" s="71">
        <f>'[2]Запчасти'!$C$156</f>
        <v>2547.23</v>
      </c>
      <c r="H29" s="35">
        <f t="shared" si="1"/>
        <v>2547.23</v>
      </c>
    </row>
    <row r="30" spans="1:8" ht="12.75">
      <c r="A30" s="149"/>
      <c r="B30" s="149"/>
      <c r="C30" s="159"/>
      <c r="D30" s="15" t="s">
        <v>24</v>
      </c>
      <c r="E30" s="4" t="str">
        <f>'[2]Масла и технические жидкости'!$B$34</f>
        <v>Hypoid Gear Oil API GL4 SAE 75W90</v>
      </c>
      <c r="F30" s="3">
        <v>2.8</v>
      </c>
      <c r="G30" s="73">
        <f>'[2]Масла и технические жидкости'!$C$34</f>
        <v>896.2</v>
      </c>
      <c r="H30" s="35">
        <f t="shared" si="1"/>
        <v>2509.36</v>
      </c>
    </row>
    <row r="31" spans="1:8" ht="12.75">
      <c r="A31" s="149"/>
      <c r="B31" s="149"/>
      <c r="C31" s="159"/>
      <c r="D31" s="48" t="s">
        <v>46</v>
      </c>
      <c r="E31" s="3" t="str">
        <f>'[2]Масла и технические жидкости'!$B$36</f>
        <v>Super Hypoid Gear Oil SAE 90 GL-5</v>
      </c>
      <c r="F31" s="3">
        <v>1.6</v>
      </c>
      <c r="G31" s="73">
        <f>'[2]Масла и технические жидкости'!$C$36</f>
        <v>831</v>
      </c>
      <c r="H31" s="35">
        <f t="shared" si="1"/>
        <v>1329.6000000000001</v>
      </c>
    </row>
    <row r="32" spans="1:8" ht="12.75">
      <c r="A32" s="149"/>
      <c r="B32" s="149"/>
      <c r="C32" s="159"/>
      <c r="D32" s="15" t="s">
        <v>47</v>
      </c>
      <c r="E32" s="3" t="str">
        <f>'[2]Масла и технические жидкости'!$B$36</f>
        <v>Super Hypoid Gear Oil SAE 90 GL-5</v>
      </c>
      <c r="F32" s="3">
        <v>1.15</v>
      </c>
      <c r="G32" s="71">
        <f>'[2]Масла и технические жидкости'!$C$36</f>
        <v>831</v>
      </c>
      <c r="H32" s="35">
        <f t="shared" si="1"/>
        <v>955.65</v>
      </c>
    </row>
    <row r="33" spans="1:8" ht="12.75">
      <c r="A33" s="149"/>
      <c r="B33" s="149"/>
      <c r="C33" s="159"/>
      <c r="D33" s="17" t="s">
        <v>25</v>
      </c>
      <c r="E33" s="3" t="str">
        <f>ТО90000!E32</f>
        <v>ATF SP III</v>
      </c>
      <c r="F33" s="3">
        <v>9.7</v>
      </c>
      <c r="G33" s="71">
        <f>ТО90000!G32</f>
        <v>461</v>
      </c>
      <c r="H33" s="35">
        <f t="shared" si="1"/>
        <v>4471.7</v>
      </c>
    </row>
    <row r="34" spans="1:9" ht="12.75">
      <c r="A34" s="149"/>
      <c r="B34" s="149"/>
      <c r="C34" s="159"/>
      <c r="D34" s="17" t="s">
        <v>25</v>
      </c>
      <c r="E34" s="3" t="s">
        <v>81</v>
      </c>
      <c r="F34" s="3">
        <v>10.9</v>
      </c>
      <c r="G34" s="71">
        <f>'[2]Масла и технические жидкости'!$C$25</f>
        <v>1798.5</v>
      </c>
      <c r="H34" s="35">
        <f>G34*F34</f>
        <v>19603.65</v>
      </c>
      <c r="I34" s="108"/>
    </row>
    <row r="35" spans="1:8" ht="26.25" thickBot="1">
      <c r="A35" s="149"/>
      <c r="B35" s="149"/>
      <c r="C35" s="159"/>
      <c r="D35" s="17" t="s">
        <v>27</v>
      </c>
      <c r="E35" s="3" t="str">
        <f>'[2]Масла и технические жидкости'!$B$14</f>
        <v>Antifreeze Extra</v>
      </c>
      <c r="F35" s="3">
        <v>11</v>
      </c>
      <c r="G35" s="73">
        <f>'[2]Масла и технические жидкости'!$C$14</f>
        <v>347.57</v>
      </c>
      <c r="H35" s="35">
        <f t="shared" si="1"/>
        <v>3823.27</v>
      </c>
    </row>
    <row r="36" spans="1:8" ht="14.25" thickBot="1" thickTop="1">
      <c r="A36" s="149"/>
      <c r="B36" s="149"/>
      <c r="C36" s="159"/>
      <c r="D36" s="112" t="s">
        <v>11</v>
      </c>
      <c r="E36" s="205" t="s">
        <v>82</v>
      </c>
      <c r="F36" s="205"/>
      <c r="G36" s="206"/>
      <c r="H36" s="36">
        <f>SUM(H24:H33)+H35</f>
        <v>24908.660000000003</v>
      </c>
    </row>
    <row r="37" spans="1:9" ht="14.25" thickBot="1" thickTop="1">
      <c r="A37" s="149"/>
      <c r="B37" s="150"/>
      <c r="C37" s="162"/>
      <c r="D37" s="113"/>
      <c r="E37" s="207" t="s">
        <v>83</v>
      </c>
      <c r="F37" s="207"/>
      <c r="G37" s="208"/>
      <c r="H37" s="36">
        <f>SUM(H24:H32)+SUM(H34:H35)</f>
        <v>40040.61</v>
      </c>
      <c r="I37" s="108"/>
    </row>
    <row r="38" spans="1:12" ht="13.5" thickTop="1">
      <c r="A38" s="149"/>
      <c r="B38" s="195">
        <v>3</v>
      </c>
      <c r="C38" s="161" t="s">
        <v>1</v>
      </c>
      <c r="D38" s="15" t="s">
        <v>4</v>
      </c>
      <c r="E38" s="3" t="str">
        <f>ТО15000!E34</f>
        <v>Oil 0W30 </v>
      </c>
      <c r="F38" s="2">
        <v>4.9</v>
      </c>
      <c r="G38" s="68">
        <f>ТО15000!G34</f>
        <v>571</v>
      </c>
      <c r="H38" s="35">
        <f>F38*G38</f>
        <v>2797.9</v>
      </c>
      <c r="I38" s="59"/>
      <c r="J38" s="59"/>
      <c r="K38" s="67"/>
      <c r="L38" s="60"/>
    </row>
    <row r="39" spans="1:12" ht="12.75">
      <c r="A39" s="149"/>
      <c r="B39" s="151"/>
      <c r="C39" s="159"/>
      <c r="D39" s="15" t="s">
        <v>7</v>
      </c>
      <c r="E39" s="2" t="str">
        <f>'[2]Запчасти'!$B$148</f>
        <v>MD352626</v>
      </c>
      <c r="F39" s="2">
        <v>1</v>
      </c>
      <c r="G39" s="68">
        <f>'[2]Запчасти'!$C$148</f>
        <v>965.07</v>
      </c>
      <c r="H39" s="35">
        <f aca="true" t="shared" si="2" ref="H39:H51">F39*G39</f>
        <v>965.07</v>
      </c>
      <c r="I39" s="2"/>
      <c r="J39" s="64" t="s">
        <v>50</v>
      </c>
      <c r="K39" s="68"/>
      <c r="L39" s="61"/>
    </row>
    <row r="40" spans="1:12" ht="12.75">
      <c r="A40" s="149"/>
      <c r="B40" s="151"/>
      <c r="C40" s="159"/>
      <c r="D40" s="15" t="s">
        <v>8</v>
      </c>
      <c r="E40" s="2" t="str">
        <f>'[2]Запчасти'!$B$149</f>
        <v>7803A028</v>
      </c>
      <c r="F40" s="2">
        <v>1</v>
      </c>
      <c r="G40" s="68">
        <f>'[2]Запчасти'!$C$149</f>
        <v>1259.17</v>
      </c>
      <c r="H40" s="35">
        <f t="shared" si="2"/>
        <v>1259.17</v>
      </c>
      <c r="I40" s="65" t="s">
        <v>51</v>
      </c>
      <c r="J40" s="65" t="s">
        <v>52</v>
      </c>
      <c r="K40" s="80" t="s">
        <v>6</v>
      </c>
      <c r="L40" s="61"/>
    </row>
    <row r="41" spans="1:12" ht="12.75">
      <c r="A41" s="149"/>
      <c r="B41" s="151"/>
      <c r="C41" s="159"/>
      <c r="D41" s="17" t="s">
        <v>29</v>
      </c>
      <c r="E41" s="2" t="str">
        <f>'[2]Запчасти'!$B$200</f>
        <v>MD358557</v>
      </c>
      <c r="F41" s="2">
        <v>1</v>
      </c>
      <c r="G41" s="68">
        <f>'[2]Запчасти'!$C$200</f>
        <v>5622.77</v>
      </c>
      <c r="H41" s="35">
        <f t="shared" si="2"/>
        <v>5622.77</v>
      </c>
      <c r="I41" s="65" t="s">
        <v>53</v>
      </c>
      <c r="J41" s="65" t="str">
        <f>'[2]Запчасти'!$F$194</f>
        <v>MD362861</v>
      </c>
      <c r="K41" s="80">
        <f>'[2]Запчасти'!$G$194</f>
        <v>3882.53</v>
      </c>
      <c r="L41" s="61"/>
    </row>
    <row r="42" spans="1:12" ht="12.75">
      <c r="A42" s="149"/>
      <c r="B42" s="151"/>
      <c r="C42" s="159"/>
      <c r="D42" s="17" t="s">
        <v>20</v>
      </c>
      <c r="E42" s="2" t="str">
        <f>'[2]Запчасти'!$B$198</f>
        <v>1822A002</v>
      </c>
      <c r="F42" s="2">
        <v>6</v>
      </c>
      <c r="G42" s="68">
        <f>'[2]Запчасти'!$C$198</f>
        <v>1210.48</v>
      </c>
      <c r="H42" s="35">
        <f t="shared" si="2"/>
        <v>7262.88</v>
      </c>
      <c r="I42" s="65" t="s">
        <v>54</v>
      </c>
      <c r="J42" s="65" t="str">
        <f>'[2]Запчасти'!$F$195</f>
        <v>MD140071</v>
      </c>
      <c r="K42" s="80">
        <f>'[2]Запчасти'!$G$195</f>
        <v>2570.97</v>
      </c>
      <c r="L42" s="61"/>
    </row>
    <row r="43" spans="1:12" ht="25.5">
      <c r="A43" s="149"/>
      <c r="B43" s="151"/>
      <c r="C43" s="159"/>
      <c r="D43" s="17" t="s">
        <v>27</v>
      </c>
      <c r="E43" s="3" t="str">
        <f>'[2]Масла и технические жидкости'!$B$14</f>
        <v>Antifreeze Extra</v>
      </c>
      <c r="F43" s="3">
        <v>11</v>
      </c>
      <c r="G43" s="73">
        <f>'[2]Масла и технические жидкости'!$C$14</f>
        <v>347.57</v>
      </c>
      <c r="H43" s="35">
        <f t="shared" si="2"/>
        <v>3823.27</v>
      </c>
      <c r="I43" s="65" t="s">
        <v>55</v>
      </c>
      <c r="J43" s="65" t="str">
        <f>'[2]Запчасти'!$F$196</f>
        <v>MD319022</v>
      </c>
      <c r="K43" s="80">
        <f>'[2]Запчасти'!$G$196</f>
        <v>2658.34</v>
      </c>
      <c r="L43" s="61"/>
    </row>
    <row r="44" spans="1:12" ht="25.5">
      <c r="A44" s="149"/>
      <c r="B44" s="151"/>
      <c r="C44" s="159"/>
      <c r="D44" s="15" t="s">
        <v>21</v>
      </c>
      <c r="E44" s="62" t="str">
        <f>'[2]Масла и технические жидкости'!$B$6</f>
        <v>Mobil DOT4</v>
      </c>
      <c r="F44" s="62">
        <v>1</v>
      </c>
      <c r="G44" s="71">
        <f>'[2]Масла и технические жидкости'!$C$6</f>
        <v>262.5</v>
      </c>
      <c r="H44" s="35">
        <f t="shared" si="2"/>
        <v>262.5</v>
      </c>
      <c r="I44" s="66" t="s">
        <v>11</v>
      </c>
      <c r="J44" s="66"/>
      <c r="K44" s="81">
        <f>SUM(K41:K43)</f>
        <v>9111.84</v>
      </c>
      <c r="L44" s="61"/>
    </row>
    <row r="45" spans="1:12" ht="12.75">
      <c r="A45" s="149"/>
      <c r="B45" s="151"/>
      <c r="C45" s="159"/>
      <c r="D45" s="17" t="s">
        <v>22</v>
      </c>
      <c r="E45" s="62" t="str">
        <f>'[2]Запчасти'!$B$150</f>
        <v>MR571476</v>
      </c>
      <c r="F45" s="62">
        <v>1</v>
      </c>
      <c r="G45" s="71">
        <f>'[2]Запчасти'!$C$150</f>
        <v>2670.48</v>
      </c>
      <c r="H45" s="35">
        <f t="shared" si="2"/>
        <v>2670.48</v>
      </c>
      <c r="I45" s="2"/>
      <c r="J45" s="2"/>
      <c r="K45" s="68"/>
      <c r="L45" s="61"/>
    </row>
    <row r="46" spans="1:12" ht="12.75">
      <c r="A46" s="149"/>
      <c r="B46" s="151"/>
      <c r="C46" s="159"/>
      <c r="D46" s="17" t="s">
        <v>69</v>
      </c>
      <c r="E46" s="3" t="str">
        <f>'[2]Масла и технические жидкости'!$B$34</f>
        <v>Hypoid Gear Oil API GL4 SAE 75W90</v>
      </c>
      <c r="F46" s="2">
        <v>3.2</v>
      </c>
      <c r="G46" s="68">
        <f>'[2]Масла и технические жидкости'!$C$34</f>
        <v>896.2</v>
      </c>
      <c r="H46" s="35">
        <f t="shared" si="2"/>
        <v>2867.84</v>
      </c>
      <c r="I46" s="2"/>
      <c r="J46" s="2"/>
      <c r="K46" s="68"/>
      <c r="L46" s="61"/>
    </row>
    <row r="47" spans="1:12" ht="12.75">
      <c r="A47" s="149"/>
      <c r="B47" s="151"/>
      <c r="C47" s="159"/>
      <c r="D47" s="15" t="s">
        <v>24</v>
      </c>
      <c r="E47" s="3" t="str">
        <f>'[2]Масла и технические жидкости'!$B$34</f>
        <v>Hypoid Gear Oil API GL4 SAE 75W90</v>
      </c>
      <c r="F47" s="2">
        <v>2.8</v>
      </c>
      <c r="G47" s="68">
        <f>'[2]Масла и технические жидкости'!$C$34</f>
        <v>896.2</v>
      </c>
      <c r="H47" s="35">
        <f t="shared" si="2"/>
        <v>2509.36</v>
      </c>
      <c r="I47" s="2"/>
      <c r="J47" s="2"/>
      <c r="K47" s="68"/>
      <c r="L47" s="61"/>
    </row>
    <row r="48" spans="1:12" ht="12.75">
      <c r="A48" s="149"/>
      <c r="B48" s="151"/>
      <c r="C48" s="159"/>
      <c r="D48" s="15" t="s">
        <v>47</v>
      </c>
      <c r="E48" s="4" t="str">
        <f>'[2]Масла и технические жидкости'!$B$36</f>
        <v>Super Hypoid Gear Oil SAE 90 GL-5</v>
      </c>
      <c r="F48" s="2">
        <v>1.15</v>
      </c>
      <c r="G48" s="68">
        <f>'[2]Масла и технические жидкости'!$C$36</f>
        <v>831</v>
      </c>
      <c r="H48" s="35">
        <f t="shared" si="2"/>
        <v>955.65</v>
      </c>
      <c r="I48" s="2"/>
      <c r="J48" s="2"/>
      <c r="K48" s="68"/>
      <c r="L48" s="61"/>
    </row>
    <row r="49" spans="1:12" ht="12.75">
      <c r="A49" s="149"/>
      <c r="B49" s="151"/>
      <c r="C49" s="159"/>
      <c r="D49" s="48" t="s">
        <v>46</v>
      </c>
      <c r="E49" s="3" t="str">
        <f>'[2]Масла и технические жидкости'!$B$36</f>
        <v>Super Hypoid Gear Oil SAE 90 GL-5</v>
      </c>
      <c r="F49" s="3">
        <v>1.6</v>
      </c>
      <c r="G49" s="71">
        <f>'[2]Масла и технические жидкости'!$C$36</f>
        <v>831</v>
      </c>
      <c r="H49" s="35">
        <f t="shared" si="2"/>
        <v>1329.6000000000001</v>
      </c>
      <c r="I49" s="2"/>
      <c r="J49" s="2"/>
      <c r="K49" s="68"/>
      <c r="L49" s="61"/>
    </row>
    <row r="50" spans="1:12" ht="25.5">
      <c r="A50" s="149"/>
      <c r="B50" s="151"/>
      <c r="C50" s="159"/>
      <c r="D50" s="70" t="s">
        <v>77</v>
      </c>
      <c r="E50" s="2" t="str">
        <f>'[2]Запчасти'!$B$161</f>
        <v>MD199282</v>
      </c>
      <c r="F50" s="2">
        <v>1</v>
      </c>
      <c r="G50" s="68">
        <f>'[2]Запчасти'!$C$161</f>
        <v>533.33</v>
      </c>
      <c r="H50" s="35">
        <f t="shared" si="2"/>
        <v>533.33</v>
      </c>
      <c r="I50" s="2"/>
      <c r="J50" s="2"/>
      <c r="K50" s="68"/>
      <c r="L50" s="61"/>
    </row>
    <row r="51" spans="1:12" ht="13.5" thickBot="1">
      <c r="A51" s="149"/>
      <c r="B51" s="151"/>
      <c r="C51" s="159"/>
      <c r="D51" s="15"/>
      <c r="E51" s="2"/>
      <c r="F51" s="2"/>
      <c r="G51" s="2"/>
      <c r="H51" s="35">
        <f t="shared" si="2"/>
        <v>0</v>
      </c>
      <c r="I51" s="2"/>
      <c r="J51" s="2"/>
      <c r="K51" s="68"/>
      <c r="L51" s="61"/>
    </row>
    <row r="52" spans="1:12" ht="14.25" thickBot="1" thickTop="1">
      <c r="A52" s="149"/>
      <c r="B52" s="151"/>
      <c r="C52" s="162"/>
      <c r="D52" s="46" t="s">
        <v>11</v>
      </c>
      <c r="E52" s="84"/>
      <c r="F52" s="84"/>
      <c r="G52" s="84"/>
      <c r="H52" s="36">
        <f>SUM(H38:H51)</f>
        <v>32859.82</v>
      </c>
      <c r="I52" s="2"/>
      <c r="J52" s="2"/>
      <c r="K52" s="68"/>
      <c r="L52" s="61"/>
    </row>
    <row r="53" spans="1:12" ht="13.5" thickTop="1">
      <c r="A53" s="149"/>
      <c r="B53" s="151"/>
      <c r="C53" s="161" t="s">
        <v>2</v>
      </c>
      <c r="D53" s="15" t="s">
        <v>4</v>
      </c>
      <c r="E53" s="16" t="str">
        <f>ТО15000!E45</f>
        <v>Oil 0W30 </v>
      </c>
      <c r="F53" s="2">
        <v>4.9</v>
      </c>
      <c r="G53" s="68">
        <f>ТО15000!G45</f>
        <v>571</v>
      </c>
      <c r="H53" s="35">
        <f>F53*G53</f>
        <v>2797.9</v>
      </c>
      <c r="I53" s="2"/>
      <c r="J53" s="2"/>
      <c r="K53" s="68"/>
      <c r="L53" s="61"/>
    </row>
    <row r="54" spans="1:12" ht="12.75">
      <c r="A54" s="149"/>
      <c r="B54" s="151"/>
      <c r="C54" s="159"/>
      <c r="D54" s="15" t="s">
        <v>7</v>
      </c>
      <c r="E54" s="2" t="str">
        <f>'[2]Запчасти'!$B$148</f>
        <v>MD352626</v>
      </c>
      <c r="F54" s="2">
        <v>1</v>
      </c>
      <c r="G54" s="68">
        <f>'[2]Запчасти'!$C$148</f>
        <v>965.07</v>
      </c>
      <c r="H54" s="35">
        <f aca="true" t="shared" si="3" ref="H54:H66">F54*G54</f>
        <v>965.07</v>
      </c>
      <c r="I54" s="2"/>
      <c r="J54" s="2"/>
      <c r="K54" s="68"/>
      <c r="L54" s="61"/>
    </row>
    <row r="55" spans="1:12" ht="12.75">
      <c r="A55" s="149"/>
      <c r="B55" s="151"/>
      <c r="C55" s="159"/>
      <c r="D55" s="15" t="s">
        <v>8</v>
      </c>
      <c r="E55" s="2" t="str">
        <f>'[2]Запчасти'!$B$149</f>
        <v>7803A028</v>
      </c>
      <c r="F55" s="2">
        <v>1</v>
      </c>
      <c r="G55" s="68">
        <f>'[2]Запчасти'!$C$149</f>
        <v>1259.17</v>
      </c>
      <c r="H55" s="35">
        <f t="shared" si="3"/>
        <v>1259.17</v>
      </c>
      <c r="I55" s="2"/>
      <c r="J55" s="2"/>
      <c r="K55" s="68"/>
      <c r="L55" s="61"/>
    </row>
    <row r="56" spans="1:12" ht="12.75">
      <c r="A56" s="149"/>
      <c r="B56" s="151"/>
      <c r="C56" s="159"/>
      <c r="D56" s="17" t="s">
        <v>29</v>
      </c>
      <c r="E56" s="2" t="str">
        <f>'[2]Запчасти'!$B$200</f>
        <v>MD358557</v>
      </c>
      <c r="F56" s="2">
        <v>1</v>
      </c>
      <c r="G56" s="68">
        <f>'[2]Запчасти'!$C$200</f>
        <v>5622.77</v>
      </c>
      <c r="H56" s="35">
        <f t="shared" si="3"/>
        <v>5622.77</v>
      </c>
      <c r="I56" s="2"/>
      <c r="J56" s="2"/>
      <c r="K56" s="68"/>
      <c r="L56" s="61"/>
    </row>
    <row r="57" spans="1:12" ht="12.75">
      <c r="A57" s="149"/>
      <c r="B57" s="151"/>
      <c r="C57" s="159"/>
      <c r="D57" s="17" t="s">
        <v>20</v>
      </c>
      <c r="E57" s="2" t="str">
        <f>'[2]Запчасти'!$B$198</f>
        <v>1822A002</v>
      </c>
      <c r="F57" s="2">
        <v>6</v>
      </c>
      <c r="G57" s="68">
        <f>'[2]Запчасти'!$C$198</f>
        <v>1210.48</v>
      </c>
      <c r="H57" s="35">
        <f t="shared" si="3"/>
        <v>7262.88</v>
      </c>
      <c r="I57" s="2"/>
      <c r="J57" s="2"/>
      <c r="K57" s="68"/>
      <c r="L57" s="61"/>
    </row>
    <row r="58" spans="1:12" ht="25.5">
      <c r="A58" s="149"/>
      <c r="B58" s="151"/>
      <c r="C58" s="159"/>
      <c r="D58" s="17" t="s">
        <v>27</v>
      </c>
      <c r="E58" s="3" t="str">
        <f>'[2]Масла и технические жидкости'!$B$14</f>
        <v>Antifreeze Extra</v>
      </c>
      <c r="F58" s="3">
        <v>11</v>
      </c>
      <c r="G58" s="73">
        <f>'[2]Масла и технические жидкости'!$C$14</f>
        <v>347.57</v>
      </c>
      <c r="H58" s="35">
        <f t="shared" si="3"/>
        <v>3823.27</v>
      </c>
      <c r="I58" s="2"/>
      <c r="J58" s="2"/>
      <c r="K58" s="68"/>
      <c r="L58" s="61"/>
    </row>
    <row r="59" spans="1:12" ht="25.5">
      <c r="A59" s="149"/>
      <c r="B59" s="151"/>
      <c r="C59" s="159"/>
      <c r="D59" s="17" t="s">
        <v>68</v>
      </c>
      <c r="E59" s="62" t="str">
        <f>'[2]Масла и технические жидкости'!$B$6</f>
        <v>Mobil DOT4</v>
      </c>
      <c r="F59" s="62">
        <v>1</v>
      </c>
      <c r="G59" s="71">
        <f>'[2]Масла и технические жидкости'!$C$6</f>
        <v>262.5</v>
      </c>
      <c r="H59" s="35">
        <f t="shared" si="3"/>
        <v>262.5</v>
      </c>
      <c r="I59" s="2"/>
      <c r="J59" s="2"/>
      <c r="K59" s="68"/>
      <c r="L59" s="61"/>
    </row>
    <row r="60" spans="1:12" ht="12.75">
      <c r="A60" s="149"/>
      <c r="B60" s="151"/>
      <c r="C60" s="159"/>
      <c r="D60" s="17" t="s">
        <v>22</v>
      </c>
      <c r="E60" s="62" t="str">
        <f>'[2]Запчасти'!$B$150</f>
        <v>MR571476</v>
      </c>
      <c r="F60" s="62">
        <v>1</v>
      </c>
      <c r="G60" s="71">
        <f>'[2]Запчасти'!$C$150</f>
        <v>2670.48</v>
      </c>
      <c r="H60" s="35">
        <f t="shared" si="3"/>
        <v>2670.48</v>
      </c>
      <c r="I60" s="2"/>
      <c r="J60" s="2"/>
      <c r="K60" s="68"/>
      <c r="L60" s="61"/>
    </row>
    <row r="61" spans="1:12" ht="12.75">
      <c r="A61" s="149"/>
      <c r="B61" s="151"/>
      <c r="C61" s="159"/>
      <c r="D61" s="17" t="s">
        <v>25</v>
      </c>
      <c r="E61" s="3" t="str">
        <f>ТО90000!E53</f>
        <v>ATF SP III</v>
      </c>
      <c r="F61" s="3">
        <v>9.7</v>
      </c>
      <c r="G61" s="71">
        <f>ТО90000!G53</f>
        <v>461</v>
      </c>
      <c r="H61" s="35">
        <f t="shared" si="3"/>
        <v>4471.7</v>
      </c>
      <c r="I61" s="2"/>
      <c r="J61" s="2"/>
      <c r="K61" s="68"/>
      <c r="L61" s="61"/>
    </row>
    <row r="62" spans="1:12" ht="12.75">
      <c r="A62" s="149"/>
      <c r="B62" s="151"/>
      <c r="C62" s="159"/>
      <c r="D62" s="15" t="s">
        <v>24</v>
      </c>
      <c r="E62" s="3" t="str">
        <f>'[2]Масла и технические жидкости'!$B$34</f>
        <v>Hypoid Gear Oil API GL4 SAE 75W90</v>
      </c>
      <c r="F62" s="2">
        <v>2.8</v>
      </c>
      <c r="G62" s="68">
        <f>'[2]Масла и технические жидкости'!$C$34</f>
        <v>896.2</v>
      </c>
      <c r="H62" s="35">
        <f t="shared" si="3"/>
        <v>2509.36</v>
      </c>
      <c r="I62" s="2"/>
      <c r="J62" s="2"/>
      <c r="K62" s="68"/>
      <c r="L62" s="61"/>
    </row>
    <row r="63" spans="1:12" ht="12.75">
      <c r="A63" s="149"/>
      <c r="B63" s="151"/>
      <c r="C63" s="159"/>
      <c r="D63" s="15" t="s">
        <v>47</v>
      </c>
      <c r="E63" s="62" t="str">
        <f>'[2]Масла и технические жидкости'!$B$36</f>
        <v>Super Hypoid Gear Oil SAE 90 GL-5</v>
      </c>
      <c r="F63" s="62">
        <v>1.15</v>
      </c>
      <c r="G63" s="71">
        <f>'[2]Масла и технические жидкости'!$C$36</f>
        <v>831</v>
      </c>
      <c r="H63" s="35">
        <f t="shared" si="3"/>
        <v>955.65</v>
      </c>
      <c r="I63" s="2"/>
      <c r="J63" s="2"/>
      <c r="K63" s="68"/>
      <c r="L63" s="61"/>
    </row>
    <row r="64" spans="1:12" ht="12.75">
      <c r="A64" s="149"/>
      <c r="B64" s="151"/>
      <c r="C64" s="159"/>
      <c r="D64" s="48" t="s">
        <v>46</v>
      </c>
      <c r="E64" s="4" t="str">
        <f>'[2]Масла и технические жидкости'!$B$36</f>
        <v>Super Hypoid Gear Oil SAE 90 GL-5</v>
      </c>
      <c r="F64" s="2">
        <v>1.6</v>
      </c>
      <c r="G64" s="68">
        <f>'[2]Масла и технические жидкости'!$C$36</f>
        <v>831</v>
      </c>
      <c r="H64" s="35">
        <f t="shared" si="3"/>
        <v>1329.6000000000001</v>
      </c>
      <c r="I64" s="2"/>
      <c r="J64" s="2"/>
      <c r="K64" s="68"/>
      <c r="L64" s="61"/>
    </row>
    <row r="65" spans="1:12" ht="25.5">
      <c r="A65" s="149"/>
      <c r="B65" s="151"/>
      <c r="C65" s="159"/>
      <c r="D65" s="70" t="s">
        <v>77</v>
      </c>
      <c r="E65" s="2" t="str">
        <f>E50</f>
        <v>MD199282</v>
      </c>
      <c r="F65" s="2">
        <v>1</v>
      </c>
      <c r="G65" s="68">
        <f>G50</f>
        <v>533.33</v>
      </c>
      <c r="H65" s="35">
        <f t="shared" si="3"/>
        <v>533.33</v>
      </c>
      <c r="I65" s="2"/>
      <c r="J65" s="2"/>
      <c r="K65" s="68"/>
      <c r="L65" s="61"/>
    </row>
    <row r="66" spans="1:12" ht="13.5" thickBot="1">
      <c r="A66" s="149"/>
      <c r="B66" s="151"/>
      <c r="C66" s="159"/>
      <c r="D66" s="15"/>
      <c r="E66" s="2"/>
      <c r="F66" s="2"/>
      <c r="G66" s="2"/>
      <c r="H66" s="35">
        <f t="shared" si="3"/>
        <v>0</v>
      </c>
      <c r="I66" s="2"/>
      <c r="J66" s="2"/>
      <c r="K66" s="68"/>
      <c r="L66" s="61"/>
    </row>
    <row r="67" spans="1:12" ht="14.25" thickBot="1" thickTop="1">
      <c r="A67" s="149"/>
      <c r="B67" s="196"/>
      <c r="C67" s="160"/>
      <c r="D67" s="46" t="s">
        <v>11</v>
      </c>
      <c r="E67" s="2"/>
      <c r="F67" s="2"/>
      <c r="G67" s="2"/>
      <c r="H67" s="36">
        <f>SUM(H53:H66)</f>
        <v>34463.68000000001</v>
      </c>
      <c r="I67" s="56"/>
      <c r="J67" s="56"/>
      <c r="K67" s="82"/>
      <c r="L67" s="57"/>
    </row>
    <row r="68" spans="1:12" ht="13.5" thickTop="1">
      <c r="A68" s="149"/>
      <c r="B68" s="184" t="str">
        <f>B7</f>
        <v>3,8 MIVEC</v>
      </c>
      <c r="C68" s="161" t="s">
        <v>1</v>
      </c>
      <c r="D68" s="47"/>
      <c r="E68" s="16"/>
      <c r="F68" s="16"/>
      <c r="G68" s="79"/>
      <c r="H68" s="35">
        <f>F68*G68</f>
        <v>0</v>
      </c>
      <c r="I68" s="59"/>
      <c r="J68" s="59"/>
      <c r="K68" s="67"/>
      <c r="L68" s="60"/>
    </row>
    <row r="69" spans="1:12" ht="12.75">
      <c r="A69" s="149"/>
      <c r="B69" s="159"/>
      <c r="C69" s="159"/>
      <c r="D69" s="15"/>
      <c r="E69" s="3"/>
      <c r="F69" s="3"/>
      <c r="G69" s="73"/>
      <c r="H69" s="35">
        <f aca="true" t="shared" si="4" ref="H69:H78">F69*G69</f>
        <v>0</v>
      </c>
      <c r="I69" s="2"/>
      <c r="J69" s="64" t="s">
        <v>50</v>
      </c>
      <c r="K69" s="68"/>
      <c r="L69" s="61"/>
    </row>
    <row r="70" spans="1:12" ht="12.75">
      <c r="A70" s="149"/>
      <c r="B70" s="159"/>
      <c r="C70" s="159"/>
      <c r="D70" s="15"/>
      <c r="E70" s="3"/>
      <c r="F70" s="3"/>
      <c r="G70" s="73"/>
      <c r="H70" s="35">
        <f t="shared" si="4"/>
        <v>0</v>
      </c>
      <c r="I70" s="65" t="s">
        <v>51</v>
      </c>
      <c r="J70" s="65" t="s">
        <v>52</v>
      </c>
      <c r="K70" s="80" t="s">
        <v>6</v>
      </c>
      <c r="L70" s="61"/>
    </row>
    <row r="71" spans="1:12" ht="12.75">
      <c r="A71" s="149"/>
      <c r="B71" s="159"/>
      <c r="C71" s="159"/>
      <c r="D71" s="17"/>
      <c r="E71" s="3"/>
      <c r="F71" s="3"/>
      <c r="G71" s="73"/>
      <c r="H71" s="35">
        <f t="shared" si="4"/>
        <v>0</v>
      </c>
      <c r="I71" s="65" t="s">
        <v>53</v>
      </c>
      <c r="J71" s="65" t="str">
        <f>ТО90000!J61</f>
        <v>MD362861</v>
      </c>
      <c r="K71" s="80">
        <f>ТО90000!K61</f>
        <v>3882.53</v>
      </c>
      <c r="L71" s="61"/>
    </row>
    <row r="72" spans="1:12" ht="12.75">
      <c r="A72" s="149"/>
      <c r="B72" s="159"/>
      <c r="C72" s="159"/>
      <c r="D72" s="17"/>
      <c r="E72" s="3"/>
      <c r="F72" s="3"/>
      <c r="G72" s="73"/>
      <c r="H72" s="35">
        <f t="shared" si="4"/>
        <v>0</v>
      </c>
      <c r="I72" s="65" t="s">
        <v>54</v>
      </c>
      <c r="J72" s="65" t="str">
        <f>ТО90000!J62</f>
        <v>MD140071</v>
      </c>
      <c r="K72" s="80">
        <f>ТО90000!K62</f>
        <v>2570.97</v>
      </c>
      <c r="L72" s="61"/>
    </row>
    <row r="73" spans="1:12" ht="12.75">
      <c r="A73" s="149"/>
      <c r="B73" s="159"/>
      <c r="C73" s="159"/>
      <c r="D73" s="17"/>
      <c r="E73" s="3"/>
      <c r="F73" s="3"/>
      <c r="G73" s="73"/>
      <c r="H73" s="35">
        <f t="shared" si="4"/>
        <v>0</v>
      </c>
      <c r="I73" s="65" t="s">
        <v>55</v>
      </c>
      <c r="J73" s="65" t="str">
        <f>ТО90000!J63</f>
        <v>MD319022</v>
      </c>
      <c r="K73" s="80">
        <f>ТО90000!K63</f>
        <v>2658.34</v>
      </c>
      <c r="L73" s="61"/>
    </row>
    <row r="74" spans="1:12" ht="12.75">
      <c r="A74" s="149"/>
      <c r="B74" s="159"/>
      <c r="C74" s="159"/>
      <c r="D74" s="17"/>
      <c r="E74" s="3"/>
      <c r="F74" s="3"/>
      <c r="G74" s="73"/>
      <c r="H74" s="35">
        <f t="shared" si="4"/>
        <v>0</v>
      </c>
      <c r="I74" s="66" t="s">
        <v>11</v>
      </c>
      <c r="J74" s="66"/>
      <c r="K74" s="81">
        <f>K71+K72+K73</f>
        <v>9111.84</v>
      </c>
      <c r="L74" s="61"/>
    </row>
    <row r="75" spans="1:12" ht="12.75">
      <c r="A75" s="149"/>
      <c r="B75" s="159"/>
      <c r="C75" s="159"/>
      <c r="D75" s="17"/>
      <c r="E75" s="3"/>
      <c r="F75" s="3"/>
      <c r="G75" s="73"/>
      <c r="H75" s="35">
        <f t="shared" si="4"/>
        <v>0</v>
      </c>
      <c r="I75" s="2"/>
      <c r="J75" s="2"/>
      <c r="K75" s="68"/>
      <c r="L75" s="61"/>
    </row>
    <row r="76" spans="1:12" ht="12.75">
      <c r="A76" s="149"/>
      <c r="B76" s="159"/>
      <c r="C76" s="159"/>
      <c r="D76" s="17"/>
      <c r="E76" s="3"/>
      <c r="F76" s="3"/>
      <c r="G76" s="73"/>
      <c r="H76" s="35">
        <f t="shared" si="4"/>
        <v>0</v>
      </c>
      <c r="I76" s="2"/>
      <c r="J76" s="2"/>
      <c r="K76" s="68"/>
      <c r="L76" s="61"/>
    </row>
    <row r="77" spans="1:12" ht="12.75">
      <c r="A77" s="149"/>
      <c r="B77" s="159"/>
      <c r="C77" s="159"/>
      <c r="D77" s="15"/>
      <c r="E77" s="3"/>
      <c r="F77" s="3"/>
      <c r="G77" s="73"/>
      <c r="H77" s="35">
        <f t="shared" si="4"/>
        <v>0</v>
      </c>
      <c r="I77" s="2"/>
      <c r="J77" s="2"/>
      <c r="K77" s="68"/>
      <c r="L77" s="61"/>
    </row>
    <row r="78" spans="1:12" ht="12.75">
      <c r="A78" s="149"/>
      <c r="B78" s="159"/>
      <c r="C78" s="159"/>
      <c r="D78" s="15"/>
      <c r="E78" s="3"/>
      <c r="F78" s="3"/>
      <c r="G78" s="73"/>
      <c r="H78" s="35">
        <f t="shared" si="4"/>
        <v>0</v>
      </c>
      <c r="I78" s="2"/>
      <c r="J78" s="2"/>
      <c r="K78" s="68"/>
      <c r="L78" s="61"/>
    </row>
    <row r="79" spans="1:12" ht="12.75">
      <c r="A79" s="149"/>
      <c r="B79" s="159"/>
      <c r="C79" s="159"/>
      <c r="E79" s="3"/>
      <c r="F79" s="3"/>
      <c r="G79" s="73"/>
      <c r="H79" s="35">
        <f>F79*G79</f>
        <v>0</v>
      </c>
      <c r="I79" s="2"/>
      <c r="J79" s="2"/>
      <c r="K79" s="68"/>
      <c r="L79" s="61"/>
    </row>
    <row r="80" spans="1:12" ht="12.75">
      <c r="A80" s="149"/>
      <c r="B80" s="159"/>
      <c r="C80" s="159"/>
      <c r="D80" s="70"/>
      <c r="E80" s="62"/>
      <c r="F80" s="62"/>
      <c r="G80" s="71"/>
      <c r="H80" s="27">
        <f>F80*G80</f>
        <v>0</v>
      </c>
      <c r="I80" s="2"/>
      <c r="J80" s="2"/>
      <c r="K80" s="68"/>
      <c r="L80" s="61"/>
    </row>
    <row r="81" spans="1:12" ht="13.5" thickBot="1">
      <c r="A81" s="149"/>
      <c r="B81" s="159"/>
      <c r="C81" s="159"/>
      <c r="D81" s="70"/>
      <c r="E81" s="62"/>
      <c r="F81" s="62"/>
      <c r="G81" s="71"/>
      <c r="H81" s="27">
        <f>F81*G81</f>
        <v>0</v>
      </c>
      <c r="I81" s="2"/>
      <c r="J81" s="2"/>
      <c r="K81" s="68"/>
      <c r="L81" s="61"/>
    </row>
    <row r="82" spans="1:12" ht="14.25" thickBot="1" thickTop="1">
      <c r="A82" s="149"/>
      <c r="B82" s="159"/>
      <c r="C82" s="162"/>
      <c r="D82" s="46" t="s">
        <v>11</v>
      </c>
      <c r="E82" s="132"/>
      <c r="F82" s="132"/>
      <c r="G82" s="177"/>
      <c r="H82" s="36">
        <f>SUM(H68:H78)</f>
        <v>0</v>
      </c>
      <c r="I82" s="2"/>
      <c r="J82" s="2"/>
      <c r="K82" s="68"/>
      <c r="L82" s="61"/>
    </row>
    <row r="83" spans="1:12" ht="13.5" thickTop="1">
      <c r="A83" s="149"/>
      <c r="B83" s="159"/>
      <c r="C83" s="161" t="s">
        <v>2</v>
      </c>
      <c r="D83" s="47" t="s">
        <v>4</v>
      </c>
      <c r="E83" s="16" t="str">
        <f>ТО15000!E67</f>
        <v>Oil 0W30 </v>
      </c>
      <c r="F83" s="16">
        <f>ТО15000!F67</f>
        <v>4.9</v>
      </c>
      <c r="G83" s="79">
        <f>ТО15000!G67</f>
        <v>571</v>
      </c>
      <c r="H83" s="35">
        <f>F83*G83</f>
        <v>2797.9</v>
      </c>
      <c r="I83" s="2"/>
      <c r="J83" s="2"/>
      <c r="K83" s="68"/>
      <c r="L83" s="61"/>
    </row>
    <row r="84" spans="1:12" ht="12.75">
      <c r="A84" s="149"/>
      <c r="B84" s="159"/>
      <c r="C84" s="159"/>
      <c r="D84" s="15" t="s">
        <v>7</v>
      </c>
      <c r="E84" s="3" t="str">
        <f>ТО15000!E68</f>
        <v>MD352626</v>
      </c>
      <c r="F84" s="3">
        <f>ТО15000!F68</f>
        <v>1</v>
      </c>
      <c r="G84" s="73">
        <f>ТО15000!G68</f>
        <v>965.07</v>
      </c>
      <c r="H84" s="35">
        <f aca="true" t="shared" si="5" ref="H84:H96">F84*G84</f>
        <v>965.07</v>
      </c>
      <c r="I84" s="2"/>
      <c r="J84" s="2"/>
      <c r="K84" s="68"/>
      <c r="L84" s="61"/>
    </row>
    <row r="85" spans="1:12" ht="12.75">
      <c r="A85" s="149"/>
      <c r="B85" s="159"/>
      <c r="C85" s="159"/>
      <c r="D85" s="15" t="s">
        <v>8</v>
      </c>
      <c r="E85" s="3" t="str">
        <f>ТО15000!E69</f>
        <v>7803A028</v>
      </c>
      <c r="F85" s="3">
        <f>ТО15000!F69</f>
        <v>1</v>
      </c>
      <c r="G85" s="73">
        <f>ТО15000!G69</f>
        <v>1259.17</v>
      </c>
      <c r="H85" s="35">
        <f t="shared" si="5"/>
        <v>1259.17</v>
      </c>
      <c r="I85" s="2"/>
      <c r="J85" s="2"/>
      <c r="K85" s="68"/>
      <c r="L85" s="61"/>
    </row>
    <row r="86" spans="1:12" ht="12.75">
      <c r="A86" s="149"/>
      <c r="B86" s="159"/>
      <c r="C86" s="159"/>
      <c r="D86" s="17" t="s">
        <v>29</v>
      </c>
      <c r="E86" s="3" t="str">
        <f>ТО90000!E72</f>
        <v>MD358549</v>
      </c>
      <c r="F86" s="3">
        <f>ТО90000!F72</f>
        <v>1</v>
      </c>
      <c r="G86" s="73">
        <f>ТО90000!G72</f>
        <v>5622.77</v>
      </c>
      <c r="H86" s="35">
        <f t="shared" si="5"/>
        <v>5622.77</v>
      </c>
      <c r="I86" s="2"/>
      <c r="J86" s="2"/>
      <c r="K86" s="68"/>
      <c r="L86" s="61"/>
    </row>
    <row r="87" spans="1:12" ht="12.75">
      <c r="A87" s="149"/>
      <c r="B87" s="159"/>
      <c r="C87" s="159"/>
      <c r="D87" s="17" t="s">
        <v>20</v>
      </c>
      <c r="E87" s="3" t="str">
        <f>ТО60000!E67</f>
        <v>1822A002</v>
      </c>
      <c r="F87" s="3">
        <f>ТО60000!F67</f>
        <v>6</v>
      </c>
      <c r="G87" s="73">
        <f>ТО60000!G67</f>
        <v>1210.48</v>
      </c>
      <c r="H87" s="35">
        <f t="shared" si="5"/>
        <v>7262.88</v>
      </c>
      <c r="I87" s="2"/>
      <c r="J87" s="2"/>
      <c r="K87" s="68"/>
      <c r="L87" s="61"/>
    </row>
    <row r="88" spans="1:12" ht="25.5">
      <c r="A88" s="149"/>
      <c r="B88" s="159"/>
      <c r="C88" s="159"/>
      <c r="D88" s="17" t="s">
        <v>27</v>
      </c>
      <c r="E88" s="3" t="str">
        <f>ТО60000!E68</f>
        <v>Antifreeze Extra</v>
      </c>
      <c r="F88" s="3">
        <f>ТО60000!F68</f>
        <v>11</v>
      </c>
      <c r="G88" s="73">
        <f>ТО60000!G68</f>
        <v>347.57</v>
      </c>
      <c r="H88" s="35">
        <f t="shared" si="5"/>
        <v>3823.27</v>
      </c>
      <c r="I88" s="2"/>
      <c r="J88" s="2"/>
      <c r="K88" s="68"/>
      <c r="L88" s="61"/>
    </row>
    <row r="89" spans="1:12" ht="25.5">
      <c r="A89" s="149"/>
      <c r="B89" s="159"/>
      <c r="C89" s="159"/>
      <c r="D89" s="17" t="s">
        <v>68</v>
      </c>
      <c r="E89" s="3" t="str">
        <f>ТО30000!E65</f>
        <v>Mobil DOT4</v>
      </c>
      <c r="F89" s="3">
        <f>ТО30000!F65</f>
        <v>1</v>
      </c>
      <c r="G89" s="73">
        <f>ТО30000!G65</f>
        <v>262.5</v>
      </c>
      <c r="H89" s="35">
        <f t="shared" si="5"/>
        <v>262.5</v>
      </c>
      <c r="I89" s="2"/>
      <c r="J89" s="2"/>
      <c r="K89" s="68"/>
      <c r="L89" s="61"/>
    </row>
    <row r="90" spans="1:12" ht="12.75">
      <c r="A90" s="149"/>
      <c r="B90" s="159"/>
      <c r="C90" s="159"/>
      <c r="D90" s="17" t="s">
        <v>22</v>
      </c>
      <c r="E90" s="3" t="str">
        <f>ТО30000!E66</f>
        <v>MR571476</v>
      </c>
      <c r="F90" s="3">
        <f>ТО30000!F66</f>
        <v>1</v>
      </c>
      <c r="G90" s="73">
        <f>ТО30000!G66</f>
        <v>2670.48</v>
      </c>
      <c r="H90" s="35">
        <f t="shared" si="5"/>
        <v>2670.48</v>
      </c>
      <c r="I90" s="2"/>
      <c r="J90" s="2"/>
      <c r="K90" s="68"/>
      <c r="L90" s="61"/>
    </row>
    <row r="91" spans="1:12" ht="12.75">
      <c r="A91" s="149"/>
      <c r="B91" s="159"/>
      <c r="C91" s="159"/>
      <c r="D91" s="17" t="s">
        <v>25</v>
      </c>
      <c r="E91" s="3" t="str">
        <f>ТО90000!E75</f>
        <v>ATF SP III</v>
      </c>
      <c r="F91" s="3">
        <f>ТО90000!F75</f>
        <v>9.7</v>
      </c>
      <c r="G91" s="73">
        <f>ТО90000!G75</f>
        <v>461</v>
      </c>
      <c r="H91" s="35">
        <f t="shared" si="5"/>
        <v>4471.7</v>
      </c>
      <c r="I91" s="2"/>
      <c r="J91" s="2"/>
      <c r="K91" s="68"/>
      <c r="L91" s="61"/>
    </row>
    <row r="92" spans="1:12" ht="12.75">
      <c r="A92" s="149"/>
      <c r="B92" s="159"/>
      <c r="C92" s="159"/>
      <c r="D92" s="15" t="s">
        <v>24</v>
      </c>
      <c r="E92" s="3" t="str">
        <f>ТО45000!E63</f>
        <v>Hypoid Gear Oil API GL4 SAE 75W90</v>
      </c>
      <c r="F92" s="3">
        <f>ТО45000!F63</f>
        <v>2.8</v>
      </c>
      <c r="G92" s="73">
        <f>ТО45000!G63</f>
        <v>896.2</v>
      </c>
      <c r="H92" s="35">
        <f t="shared" si="5"/>
        <v>2509.36</v>
      </c>
      <c r="I92" s="2"/>
      <c r="J92" s="2"/>
      <c r="K92" s="68"/>
      <c r="L92" s="61"/>
    </row>
    <row r="93" spans="1:12" ht="12.75">
      <c r="A93" s="149"/>
      <c r="B93" s="159"/>
      <c r="C93" s="159"/>
      <c r="D93" s="15" t="s">
        <v>47</v>
      </c>
      <c r="E93" s="3" t="str">
        <f>ТО90000!E77</f>
        <v>Super Hypoid Gear Oil SAE 90 GL-5</v>
      </c>
      <c r="F93" s="3">
        <f>ТО90000!F77</f>
        <v>1.15</v>
      </c>
      <c r="G93" s="73">
        <f>ТО90000!G77</f>
        <v>831</v>
      </c>
      <c r="H93" s="35">
        <f t="shared" si="5"/>
        <v>955.65</v>
      </c>
      <c r="I93" s="2"/>
      <c r="J93" s="2"/>
      <c r="K93" s="68"/>
      <c r="L93" s="61"/>
    </row>
    <row r="94" spans="1:12" ht="12.75">
      <c r="A94" s="149"/>
      <c r="B94" s="159"/>
      <c r="C94" s="159"/>
      <c r="D94" s="48" t="s">
        <v>46</v>
      </c>
      <c r="E94" s="3" t="str">
        <f>ТО45000!E64</f>
        <v>Super Hypoid Gear Oil SAE 90 GL-5</v>
      </c>
      <c r="F94" s="3">
        <f>ТО45000!F64</f>
        <v>1.6</v>
      </c>
      <c r="G94" s="73">
        <f>ТО45000!G64</f>
        <v>831</v>
      </c>
      <c r="H94" s="35">
        <f t="shared" si="5"/>
        <v>1329.6000000000001</v>
      </c>
      <c r="I94" s="2"/>
      <c r="J94" s="2"/>
      <c r="K94" s="68"/>
      <c r="L94" s="61"/>
    </row>
    <row r="95" spans="1:12" ht="25.5">
      <c r="A95" s="149"/>
      <c r="B95" s="159"/>
      <c r="C95" s="159"/>
      <c r="D95" s="70" t="s">
        <v>77</v>
      </c>
      <c r="E95" s="62" t="str">
        <f>'[2]Запчасти'!$B$160</f>
        <v>MR561584</v>
      </c>
      <c r="F95" s="62">
        <v>1</v>
      </c>
      <c r="G95" s="71">
        <f>'[2]Запчасти'!$C$160</f>
        <v>508.39</v>
      </c>
      <c r="H95" s="35">
        <f t="shared" si="5"/>
        <v>508.39</v>
      </c>
      <c r="I95" s="2"/>
      <c r="J95" s="2"/>
      <c r="K95" s="68"/>
      <c r="L95" s="61"/>
    </row>
    <row r="96" spans="1:12" ht="13.5" thickBot="1">
      <c r="A96" s="149"/>
      <c r="B96" s="159"/>
      <c r="C96" s="159"/>
      <c r="D96" s="70"/>
      <c r="E96" s="62"/>
      <c r="F96" s="62"/>
      <c r="G96" s="71"/>
      <c r="H96" s="35">
        <f t="shared" si="5"/>
        <v>0</v>
      </c>
      <c r="I96" s="2"/>
      <c r="J96" s="2"/>
      <c r="K96" s="68"/>
      <c r="L96" s="61"/>
    </row>
    <row r="97" spans="1:12" ht="14.25" thickBot="1" thickTop="1">
      <c r="A97" s="150"/>
      <c r="B97" s="160"/>
      <c r="C97" s="160"/>
      <c r="D97" s="44" t="s">
        <v>11</v>
      </c>
      <c r="E97" s="180"/>
      <c r="F97" s="180"/>
      <c r="G97" s="181"/>
      <c r="H97" s="36">
        <f>SUM(H83:H93)</f>
        <v>32600.750000000004</v>
      </c>
      <c r="I97" s="56"/>
      <c r="J97" s="56"/>
      <c r="K97" s="82"/>
      <c r="L97" s="57"/>
    </row>
    <row r="98" spans="1:8" ht="14.25" thickBot="1" thickTop="1">
      <c r="A98" s="143" t="s">
        <v>74</v>
      </c>
      <c r="B98" s="199" t="str">
        <f>B12</f>
        <v>3,2 DI-D</v>
      </c>
      <c r="C98" s="8" t="s">
        <v>1</v>
      </c>
      <c r="D98" s="182"/>
      <c r="E98" s="182"/>
      <c r="F98" s="182"/>
      <c r="G98" s="182"/>
      <c r="H98" s="37">
        <f>H23+G3</f>
        <v>35815.1</v>
      </c>
    </row>
    <row r="99" spans="1:8" ht="14.25" thickBot="1" thickTop="1">
      <c r="A99" s="143"/>
      <c r="B99" s="200"/>
      <c r="C99" s="9" t="s">
        <v>2</v>
      </c>
      <c r="D99" s="173"/>
      <c r="E99" s="173"/>
      <c r="F99" s="173"/>
      <c r="G99" s="173"/>
      <c r="H99" s="37">
        <f>H36+G4</f>
        <v>38154.86</v>
      </c>
    </row>
    <row r="100" spans="1:9" ht="14.25" thickBot="1" thickTop="1">
      <c r="A100" s="143"/>
      <c r="B100" s="201"/>
      <c r="C100" s="9" t="s">
        <v>80</v>
      </c>
      <c r="D100" s="83"/>
      <c r="E100" s="83"/>
      <c r="F100" s="83"/>
      <c r="G100" s="83"/>
      <c r="H100" s="37">
        <f>H37+G3</f>
        <v>52550.91</v>
      </c>
      <c r="I100" s="108"/>
    </row>
    <row r="101" spans="1:8" ht="14.25" thickBot="1" thickTop="1">
      <c r="A101" s="143"/>
      <c r="B101" s="185">
        <v>3</v>
      </c>
      <c r="C101" s="9" t="s">
        <v>1</v>
      </c>
      <c r="D101" s="83"/>
      <c r="E101" s="83"/>
      <c r="F101" s="83"/>
      <c r="G101" s="83"/>
      <c r="H101" s="37">
        <f>H52+G5</f>
        <v>49540.22</v>
      </c>
    </row>
    <row r="102" spans="1:8" ht="14.25" thickBot="1" thickTop="1">
      <c r="A102" s="143"/>
      <c r="B102" s="186"/>
      <c r="C102" s="9" t="s">
        <v>2</v>
      </c>
      <c r="D102" s="83"/>
      <c r="E102" s="83"/>
      <c r="F102" s="83"/>
      <c r="G102" s="83"/>
      <c r="H102" s="37">
        <f>H67+G6</f>
        <v>51144.08</v>
      </c>
    </row>
    <row r="103" spans="1:8" ht="14.25" thickBot="1" thickTop="1">
      <c r="A103" s="143"/>
      <c r="B103" s="146" t="str">
        <f>B68</f>
        <v>3,8 MIVEC</v>
      </c>
      <c r="C103" s="9" t="s">
        <v>1</v>
      </c>
      <c r="D103" s="173"/>
      <c r="E103" s="173"/>
      <c r="F103" s="173"/>
      <c r="G103" s="173"/>
      <c r="H103" s="37"/>
    </row>
    <row r="104" spans="1:8" ht="14.25" thickBot="1" thickTop="1">
      <c r="A104" s="144"/>
      <c r="B104" s="147"/>
      <c r="C104" s="10" t="s">
        <v>2</v>
      </c>
      <c r="D104" s="174"/>
      <c r="E104" s="174"/>
      <c r="F104" s="174"/>
      <c r="G104" s="174"/>
      <c r="H104" s="37">
        <f>H97+G8</f>
        <v>50507.65</v>
      </c>
    </row>
    <row r="105" spans="1:8" ht="16.5" customHeight="1" thickBot="1" thickTop="1">
      <c r="A105" s="135" t="s">
        <v>76</v>
      </c>
      <c r="B105" s="202" t="str">
        <f>B98</f>
        <v>3,2 DI-D</v>
      </c>
      <c r="C105" s="11" t="s">
        <v>1</v>
      </c>
      <c r="D105" s="165"/>
      <c r="E105" s="165"/>
      <c r="F105" s="165"/>
      <c r="G105" s="165"/>
      <c r="H105" s="38">
        <f>H98+G10</f>
        <v>37041.6</v>
      </c>
    </row>
    <row r="106" spans="1:8" ht="17.25" customHeight="1" thickBot="1" thickTop="1">
      <c r="A106" s="135"/>
      <c r="B106" s="203"/>
      <c r="C106" s="12" t="s">
        <v>2</v>
      </c>
      <c r="D106" s="166"/>
      <c r="E106" s="166"/>
      <c r="F106" s="166"/>
      <c r="G106" s="166"/>
      <c r="H106" s="38">
        <f>H99+G10</f>
        <v>39381.36</v>
      </c>
    </row>
    <row r="107" spans="1:9" ht="17.25" customHeight="1" thickBot="1" thickTop="1">
      <c r="A107" s="135"/>
      <c r="B107" s="201"/>
      <c r="C107" s="12" t="s">
        <v>80</v>
      </c>
      <c r="D107" s="166"/>
      <c r="E107" s="166"/>
      <c r="F107" s="166"/>
      <c r="G107" s="118"/>
      <c r="H107" s="38">
        <f>H100+G10</f>
        <v>53777.41</v>
      </c>
      <c r="I107" s="108"/>
    </row>
    <row r="108" spans="1:8" ht="17.25" customHeight="1" thickBot="1" thickTop="1">
      <c r="A108" s="135"/>
      <c r="B108" s="169">
        <v>3</v>
      </c>
      <c r="C108" s="12" t="s">
        <v>1</v>
      </c>
      <c r="D108" s="166"/>
      <c r="E108" s="166"/>
      <c r="F108" s="166"/>
      <c r="G108" s="118"/>
      <c r="H108" s="38">
        <f>H101+G10</f>
        <v>50766.72</v>
      </c>
    </row>
    <row r="109" spans="1:8" ht="17.25" customHeight="1" thickBot="1" thickTop="1">
      <c r="A109" s="135"/>
      <c r="B109" s="170"/>
      <c r="C109" s="12" t="s">
        <v>2</v>
      </c>
      <c r="D109" s="166"/>
      <c r="E109" s="166"/>
      <c r="F109" s="166"/>
      <c r="G109" s="118"/>
      <c r="H109" s="38">
        <f>H102+G10</f>
        <v>52370.58</v>
      </c>
    </row>
    <row r="110" spans="1:8" ht="17.25" customHeight="1" thickBot="1" thickTop="1">
      <c r="A110" s="135"/>
      <c r="B110" s="164" t="str">
        <f>B103</f>
        <v>3,8 MIVEC</v>
      </c>
      <c r="C110" s="12" t="s">
        <v>1</v>
      </c>
      <c r="D110" s="166"/>
      <c r="E110" s="166"/>
      <c r="F110" s="166"/>
      <c r="G110" s="166"/>
      <c r="H110" s="38"/>
    </row>
    <row r="111" spans="1:8" ht="17.25" customHeight="1" thickBot="1" thickTop="1">
      <c r="A111" s="136"/>
      <c r="B111" s="167"/>
      <c r="C111" s="13" t="s">
        <v>2</v>
      </c>
      <c r="D111" s="168"/>
      <c r="E111" s="168"/>
      <c r="F111" s="168"/>
      <c r="G111" s="168"/>
      <c r="H111" s="38">
        <f>H104+G10</f>
        <v>51734.15</v>
      </c>
    </row>
    <row r="112" spans="1:8" ht="21" customHeight="1" thickBot="1" thickTop="1">
      <c r="A112" s="143" t="s">
        <v>75</v>
      </c>
      <c r="B112" s="199" t="str">
        <f>B105</f>
        <v>3,2 DI-D</v>
      </c>
      <c r="C112" s="8" t="s">
        <v>1</v>
      </c>
      <c r="D112" s="182"/>
      <c r="E112" s="182"/>
      <c r="F112" s="182"/>
      <c r="G112" s="204"/>
      <c r="H112" s="37">
        <f>H105</f>
        <v>37041.6</v>
      </c>
    </row>
    <row r="113" spans="1:8" ht="18" customHeight="1" thickBot="1" thickTop="1">
      <c r="A113" s="143"/>
      <c r="B113" s="200"/>
      <c r="C113" s="9" t="s">
        <v>2</v>
      </c>
      <c r="D113" s="209"/>
      <c r="E113" s="209"/>
      <c r="F113" s="209"/>
      <c r="G113" s="210"/>
      <c r="H113" s="37">
        <f>H106</f>
        <v>39381.36</v>
      </c>
    </row>
    <row r="114" spans="1:8" ht="18" customHeight="1" thickBot="1" thickTop="1">
      <c r="A114" s="143"/>
      <c r="B114" s="201"/>
      <c r="C114" s="9" t="s">
        <v>80</v>
      </c>
      <c r="D114" s="87"/>
      <c r="E114" s="87"/>
      <c r="F114" s="87"/>
      <c r="G114" s="87"/>
      <c r="H114" s="37">
        <f>H107</f>
        <v>53777.41</v>
      </c>
    </row>
    <row r="115" spans="1:8" ht="18" customHeight="1" thickBot="1" thickTop="1">
      <c r="A115" s="143"/>
      <c r="B115" s="185">
        <v>3</v>
      </c>
      <c r="C115" s="9" t="s">
        <v>1</v>
      </c>
      <c r="D115" s="87"/>
      <c r="E115" s="87"/>
      <c r="F115" s="87"/>
      <c r="G115" s="87"/>
      <c r="H115" s="37">
        <f>H108+K44+G9</f>
        <v>63558.06</v>
      </c>
    </row>
    <row r="116" spans="1:8" ht="18" customHeight="1" thickBot="1" thickTop="1">
      <c r="A116" s="143"/>
      <c r="B116" s="186"/>
      <c r="C116" s="9" t="s">
        <v>2</v>
      </c>
      <c r="D116" s="87"/>
      <c r="E116" s="87"/>
      <c r="F116" s="87"/>
      <c r="G116" s="87"/>
      <c r="H116" s="37">
        <f>H109+K44+G9</f>
        <v>65161.92</v>
      </c>
    </row>
    <row r="117" spans="1:8" ht="17.25" customHeight="1" thickBot="1" thickTop="1">
      <c r="A117" s="143"/>
      <c r="B117" s="146" t="str">
        <f>B110</f>
        <v>3,8 MIVEC</v>
      </c>
      <c r="C117" s="9" t="s">
        <v>1</v>
      </c>
      <c r="D117" s="173"/>
      <c r="E117" s="173"/>
      <c r="F117" s="173"/>
      <c r="G117" s="173"/>
      <c r="H117" s="37"/>
    </row>
    <row r="118" spans="1:8" ht="18" customHeight="1" thickBot="1" thickTop="1">
      <c r="A118" s="144"/>
      <c r="B118" s="147"/>
      <c r="C118" s="10" t="s">
        <v>2</v>
      </c>
      <c r="D118" s="174"/>
      <c r="E118" s="174"/>
      <c r="F118" s="174"/>
      <c r="G118" s="174"/>
      <c r="H118" s="37">
        <f>H111+K74+G9</f>
        <v>64525.490000000005</v>
      </c>
    </row>
    <row r="119" ht="13.5" thickTop="1"/>
    <row r="120" ht="12.75">
      <c r="A120" s="109" t="s">
        <v>79</v>
      </c>
    </row>
  </sheetData>
  <sheetProtection/>
  <mergeCells count="64">
    <mergeCell ref="A112:A118"/>
    <mergeCell ref="D112:G112"/>
    <mergeCell ref="D113:G113"/>
    <mergeCell ref="B117:B118"/>
    <mergeCell ref="D117:G117"/>
    <mergeCell ref="D118:G118"/>
    <mergeCell ref="B115:B116"/>
    <mergeCell ref="B110:B111"/>
    <mergeCell ref="D110:G110"/>
    <mergeCell ref="D111:G111"/>
    <mergeCell ref="B68:B97"/>
    <mergeCell ref="A105:A111"/>
    <mergeCell ref="D105:G105"/>
    <mergeCell ref="D106:G106"/>
    <mergeCell ref="A98:A104"/>
    <mergeCell ref="D98:G98"/>
    <mergeCell ref="D99:G99"/>
    <mergeCell ref="D104:G104"/>
    <mergeCell ref="A9:A10"/>
    <mergeCell ref="B10:C10"/>
    <mergeCell ref="E23:G23"/>
    <mergeCell ref="E36:G36"/>
    <mergeCell ref="A12:A97"/>
    <mergeCell ref="C12:C23"/>
    <mergeCell ref="C68:C82"/>
    <mergeCell ref="E9:F9"/>
    <mergeCell ref="E10:F10"/>
    <mergeCell ref="C83:C97"/>
    <mergeCell ref="E82:G82"/>
    <mergeCell ref="E97:G97"/>
    <mergeCell ref="A1:C1"/>
    <mergeCell ref="D1:H1"/>
    <mergeCell ref="A2:C2"/>
    <mergeCell ref="G2:H2"/>
    <mergeCell ref="E2:F2"/>
    <mergeCell ref="A3:A8"/>
    <mergeCell ref="B3:B4"/>
    <mergeCell ref="B7:B8"/>
    <mergeCell ref="G3:H3"/>
    <mergeCell ref="G4:H4"/>
    <mergeCell ref="G7:H7"/>
    <mergeCell ref="G8:H8"/>
    <mergeCell ref="B5:B6"/>
    <mergeCell ref="G5:H5"/>
    <mergeCell ref="G6:H6"/>
    <mergeCell ref="E3:F8"/>
    <mergeCell ref="B38:B67"/>
    <mergeCell ref="C38:C52"/>
    <mergeCell ref="C53:C67"/>
    <mergeCell ref="G9:H9"/>
    <mergeCell ref="G10:H10"/>
    <mergeCell ref="B12:B37"/>
    <mergeCell ref="C24:C37"/>
    <mergeCell ref="E37:G37"/>
    <mergeCell ref="B98:B100"/>
    <mergeCell ref="B105:B107"/>
    <mergeCell ref="D107:G107"/>
    <mergeCell ref="B112:B114"/>
    <mergeCell ref="B101:B102"/>
    <mergeCell ref="B108:B109"/>
    <mergeCell ref="D108:G108"/>
    <mergeCell ref="D109:G109"/>
    <mergeCell ref="B103:B104"/>
    <mergeCell ref="D103:G10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L42" sqref="L42"/>
    </sheetView>
  </sheetViews>
  <sheetFormatPr defaultColWidth="9.00390625" defaultRowHeight="12.75"/>
  <cols>
    <col min="1" max="1" width="20.375" style="1" customWidth="1"/>
    <col min="2" max="2" width="10.25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38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ТО180000!B3</f>
        <v>3,2 DI-D</v>
      </c>
      <c r="C3" s="6" t="s">
        <v>1</v>
      </c>
      <c r="D3" s="42">
        <v>1.9</v>
      </c>
      <c r="E3" s="187">
        <f>'[1]Лист1'!$B$5</f>
        <v>2453</v>
      </c>
      <c r="F3" s="188"/>
      <c r="G3" s="116">
        <f>D3*E3</f>
        <v>4660.7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1.9</v>
      </c>
      <c r="E4" s="189"/>
      <c r="F4" s="190"/>
      <c r="G4" s="116">
        <f>D4*E3</f>
        <v>4660.7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42">
        <v>1.6</v>
      </c>
      <c r="E5" s="189"/>
      <c r="F5" s="190"/>
      <c r="G5" s="116">
        <f>D5*E3</f>
        <v>3924.8</v>
      </c>
      <c r="H5" s="1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1.6</v>
      </c>
      <c r="E6" s="189"/>
      <c r="F6" s="190"/>
      <c r="G6" s="116">
        <f>D6*E3</f>
        <v>3924.8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ТО180000!B7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1.6</v>
      </c>
      <c r="E8" s="191"/>
      <c r="F8" s="192"/>
      <c r="G8" s="139">
        <f>D8*E3</f>
        <v>3924.8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 t="s">
        <v>13</v>
      </c>
      <c r="C9" s="129"/>
      <c r="D9" s="15">
        <f>ТО15000!D9</f>
        <v>1.6</v>
      </c>
      <c r="E9" s="125">
        <f>'[1]Лист1'!$B$5</f>
        <v>2453</v>
      </c>
      <c r="F9" s="122"/>
      <c r="G9" s="126">
        <f>D9*E9</f>
        <v>3924.8</v>
      </c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'[1]Лист1'!$B$5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59" t="str">
        <f>B3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8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8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8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aca="true" t="shared" si="0" ref="H15:H21">F15*G15</f>
        <v>2044.62</v>
      </c>
    </row>
    <row r="16" spans="1:8" ht="15" customHeight="1">
      <c r="A16" s="148"/>
      <c r="B16" s="149"/>
      <c r="C16" s="159"/>
      <c r="D16" s="15"/>
      <c r="E16" s="3"/>
      <c r="F16" s="3"/>
      <c r="G16" s="73"/>
      <c r="H16" s="35">
        <f t="shared" si="0"/>
        <v>0</v>
      </c>
    </row>
    <row r="17" spans="1:8" ht="12.75">
      <c r="A17" s="148"/>
      <c r="B17" s="149"/>
      <c r="C17" s="159"/>
      <c r="D17" s="15"/>
      <c r="E17" s="3"/>
      <c r="F17" s="3"/>
      <c r="G17" s="73"/>
      <c r="H17" s="35">
        <f t="shared" si="0"/>
        <v>0</v>
      </c>
    </row>
    <row r="18" spans="1:8" ht="12.75">
      <c r="A18" s="148"/>
      <c r="B18" s="149"/>
      <c r="C18" s="159"/>
      <c r="D18" s="15"/>
      <c r="E18" s="3"/>
      <c r="F18" s="3"/>
      <c r="G18" s="73"/>
      <c r="H18" s="35">
        <f t="shared" si="0"/>
        <v>0</v>
      </c>
    </row>
    <row r="19" spans="1:8" ht="12.75">
      <c r="A19" s="148"/>
      <c r="B19" s="149"/>
      <c r="C19" s="159"/>
      <c r="D19" s="15"/>
      <c r="E19" s="3"/>
      <c r="F19" s="3"/>
      <c r="G19" s="73"/>
      <c r="H19" s="35">
        <f t="shared" si="0"/>
        <v>0</v>
      </c>
    </row>
    <row r="20" spans="1:8" ht="12.75">
      <c r="A20" s="148"/>
      <c r="B20" s="149"/>
      <c r="C20" s="159"/>
      <c r="D20" s="15"/>
      <c r="E20" s="3"/>
      <c r="F20" s="3"/>
      <c r="G20" s="73"/>
      <c r="H20" s="35">
        <f t="shared" si="0"/>
        <v>0</v>
      </c>
    </row>
    <row r="21" spans="1:8" ht="13.5" thickBot="1">
      <c r="A21" s="148"/>
      <c r="B21" s="149"/>
      <c r="C21" s="159"/>
      <c r="D21" s="15"/>
      <c r="E21" s="3"/>
      <c r="F21" s="3"/>
      <c r="G21" s="73"/>
      <c r="H21" s="35">
        <f t="shared" si="0"/>
        <v>0</v>
      </c>
    </row>
    <row r="22" spans="1:8" ht="14.25" thickBot="1" thickTop="1">
      <c r="A22" s="148"/>
      <c r="B22" s="149"/>
      <c r="C22" s="162"/>
      <c r="D22" s="46" t="s">
        <v>11</v>
      </c>
      <c r="E22" s="197"/>
      <c r="F22" s="197"/>
      <c r="G22" s="198"/>
      <c r="H22" s="36">
        <f>SUM(H12:H21)</f>
        <v>9009.35</v>
      </c>
    </row>
    <row r="23" spans="1:8" ht="13.5" thickTop="1">
      <c r="A23" s="148"/>
      <c r="B23" s="149"/>
      <c r="C23" s="159" t="s">
        <v>2</v>
      </c>
      <c r="D23" s="15" t="s">
        <v>4</v>
      </c>
      <c r="E23" s="16" t="str">
        <f>ТО15000!E23</f>
        <v>Oil 5W30 </v>
      </c>
      <c r="F23" s="16">
        <v>9.3</v>
      </c>
      <c r="G23" s="78">
        <f>ТО15000!G23</f>
        <v>508</v>
      </c>
      <c r="H23" s="35">
        <f>F23*G23</f>
        <v>4724.400000000001</v>
      </c>
    </row>
    <row r="24" spans="1:8" ht="12.75">
      <c r="A24" s="148"/>
      <c r="B24" s="149"/>
      <c r="C24" s="159"/>
      <c r="D24" s="15" t="s">
        <v>7</v>
      </c>
      <c r="E24" s="3" t="s">
        <v>63</v>
      </c>
      <c r="F24" s="3">
        <v>1</v>
      </c>
      <c r="G24" s="71">
        <f>'[2]Запчасти'!$C$155</f>
        <v>981.16</v>
      </c>
      <c r="H24" s="35">
        <f aca="true" t="shared" si="1" ref="H24:H32">F24*G24</f>
        <v>981.16</v>
      </c>
    </row>
    <row r="25" spans="1:8" ht="12.75">
      <c r="A25" s="148"/>
      <c r="B25" s="149"/>
      <c r="C25" s="159"/>
      <c r="D25" s="15" t="s">
        <v>8</v>
      </c>
      <c r="E25" s="3" t="s">
        <v>65</v>
      </c>
      <c r="F25" s="3">
        <v>1</v>
      </c>
      <c r="G25" s="71">
        <f>'[2]Запчасти'!$C$149</f>
        <v>1259.17</v>
      </c>
      <c r="H25" s="35">
        <f t="shared" si="1"/>
        <v>1259.17</v>
      </c>
    </row>
    <row r="26" spans="1:8" ht="12.75">
      <c r="A26" s="148"/>
      <c r="B26" s="149"/>
      <c r="C26" s="159"/>
      <c r="D26" s="17" t="s">
        <v>61</v>
      </c>
      <c r="E26" s="3" t="s">
        <v>66</v>
      </c>
      <c r="F26" s="3">
        <v>1</v>
      </c>
      <c r="G26" s="71">
        <f>'[2]Запчасти'!$C$157</f>
        <v>2044.62</v>
      </c>
      <c r="H26" s="35">
        <f t="shared" si="1"/>
        <v>2044.62</v>
      </c>
    </row>
    <row r="27" spans="1:8" ht="12.75">
      <c r="A27" s="148"/>
      <c r="B27" s="149"/>
      <c r="C27" s="159"/>
      <c r="D27" s="15"/>
      <c r="E27" s="3"/>
      <c r="F27" s="3"/>
      <c r="G27" s="73"/>
      <c r="H27" s="35">
        <f t="shared" si="1"/>
        <v>0</v>
      </c>
    </row>
    <row r="28" spans="1:8" ht="12.75">
      <c r="A28" s="148"/>
      <c r="B28" s="149"/>
      <c r="C28" s="159"/>
      <c r="D28" s="15"/>
      <c r="E28" s="3"/>
      <c r="F28" s="3"/>
      <c r="G28" s="73"/>
      <c r="H28" s="35">
        <f t="shared" si="1"/>
        <v>0</v>
      </c>
    </row>
    <row r="29" spans="1:8" ht="12.75">
      <c r="A29" s="148"/>
      <c r="B29" s="149"/>
      <c r="C29" s="159"/>
      <c r="D29" s="15"/>
      <c r="E29" s="3"/>
      <c r="F29" s="3"/>
      <c r="G29" s="73"/>
      <c r="H29" s="35">
        <f t="shared" si="1"/>
        <v>0</v>
      </c>
    </row>
    <row r="30" spans="1:8" ht="12.75">
      <c r="A30" s="148"/>
      <c r="B30" s="149"/>
      <c r="C30" s="159"/>
      <c r="D30" s="15"/>
      <c r="E30" s="3"/>
      <c r="F30" s="3"/>
      <c r="G30" s="73"/>
      <c r="H30" s="35">
        <f t="shared" si="1"/>
        <v>0</v>
      </c>
    </row>
    <row r="31" spans="1:8" ht="12.75">
      <c r="A31" s="148"/>
      <c r="B31" s="149"/>
      <c r="C31" s="159"/>
      <c r="D31" s="15"/>
      <c r="E31" s="3"/>
      <c r="F31" s="3"/>
      <c r="G31" s="73"/>
      <c r="H31" s="35">
        <f t="shared" si="1"/>
        <v>0</v>
      </c>
    </row>
    <row r="32" spans="1:8" ht="13.5" thickBot="1">
      <c r="A32" s="148"/>
      <c r="B32" s="149"/>
      <c r="C32" s="159"/>
      <c r="D32" s="15"/>
      <c r="E32" s="3"/>
      <c r="F32" s="3"/>
      <c r="G32" s="73"/>
      <c r="H32" s="35">
        <f t="shared" si="1"/>
        <v>0</v>
      </c>
    </row>
    <row r="33" spans="1:8" ht="14.25" thickBot="1" thickTop="1">
      <c r="A33" s="148"/>
      <c r="B33" s="150"/>
      <c r="C33" s="159"/>
      <c r="D33" s="46" t="s">
        <v>11</v>
      </c>
      <c r="E33" s="197"/>
      <c r="F33" s="197"/>
      <c r="G33" s="198"/>
      <c r="H33" s="36">
        <f>SUM(H23:H32)</f>
        <v>9009.35</v>
      </c>
    </row>
    <row r="34" spans="1:8" ht="13.5" thickTop="1">
      <c r="A34" s="148"/>
      <c r="B34" s="217">
        <v>3</v>
      </c>
      <c r="C34" s="161" t="s">
        <v>1</v>
      </c>
      <c r="D34" s="92" t="s">
        <v>4</v>
      </c>
      <c r="E34" s="69" t="str">
        <f>ТО15000!E34</f>
        <v>Oil 0W30 </v>
      </c>
      <c r="F34" s="69">
        <v>4.9</v>
      </c>
      <c r="G34" s="78">
        <f>ТО15000!G34</f>
        <v>571</v>
      </c>
      <c r="H34" s="35">
        <f>F34*G34</f>
        <v>2797.9</v>
      </c>
    </row>
    <row r="35" spans="1:8" ht="12.75">
      <c r="A35" s="148"/>
      <c r="B35" s="217"/>
      <c r="C35" s="159"/>
      <c r="D35" s="70" t="s">
        <v>7</v>
      </c>
      <c r="E35" s="62" t="str">
        <f>'[2]Запчасти'!$B$148</f>
        <v>MD352626</v>
      </c>
      <c r="F35" s="62">
        <v>1</v>
      </c>
      <c r="G35" s="71">
        <f>'[2]Запчасти'!$C$148</f>
        <v>965.07</v>
      </c>
      <c r="H35" s="35">
        <f aca="true" t="shared" si="2" ref="H35:H43">F35*G35</f>
        <v>965.07</v>
      </c>
    </row>
    <row r="36" spans="1:8" ht="12.75">
      <c r="A36" s="148"/>
      <c r="B36" s="217"/>
      <c r="C36" s="159"/>
      <c r="D36" s="70" t="s">
        <v>8</v>
      </c>
      <c r="E36" s="62" t="str">
        <f>'[2]Запчасти'!$B$149</f>
        <v>7803A028</v>
      </c>
      <c r="F36" s="62">
        <v>1</v>
      </c>
      <c r="G36" s="71">
        <f>'[2]Запчасти'!$C$149</f>
        <v>1259.17</v>
      </c>
      <c r="H36" s="35">
        <f t="shared" si="2"/>
        <v>1259.17</v>
      </c>
    </row>
    <row r="37" spans="1:8" ht="12.75">
      <c r="A37" s="148"/>
      <c r="B37" s="217"/>
      <c r="C37" s="159"/>
      <c r="D37" s="15"/>
      <c r="E37" s="3"/>
      <c r="F37" s="3"/>
      <c r="G37" s="3"/>
      <c r="H37" s="35">
        <f t="shared" si="2"/>
        <v>0</v>
      </c>
    </row>
    <row r="38" spans="1:8" ht="12.75">
      <c r="A38" s="148"/>
      <c r="B38" s="217"/>
      <c r="C38" s="159"/>
      <c r="D38" s="15"/>
      <c r="E38" s="3"/>
      <c r="F38" s="3"/>
      <c r="G38" s="3"/>
      <c r="H38" s="35">
        <f t="shared" si="2"/>
        <v>0</v>
      </c>
    </row>
    <row r="39" spans="1:8" ht="12.75">
      <c r="A39" s="148"/>
      <c r="B39" s="217"/>
      <c r="C39" s="159"/>
      <c r="D39" s="15"/>
      <c r="E39" s="3"/>
      <c r="F39" s="3"/>
      <c r="G39" s="3"/>
      <c r="H39" s="35">
        <f t="shared" si="2"/>
        <v>0</v>
      </c>
    </row>
    <row r="40" spans="1:8" ht="12.75">
      <c r="A40" s="148"/>
      <c r="B40" s="217"/>
      <c r="C40" s="159"/>
      <c r="D40" s="15"/>
      <c r="E40" s="3"/>
      <c r="F40" s="3"/>
      <c r="G40" s="3"/>
      <c r="H40" s="35">
        <f t="shared" si="2"/>
        <v>0</v>
      </c>
    </row>
    <row r="41" spans="1:8" ht="12.75">
      <c r="A41" s="148"/>
      <c r="B41" s="217"/>
      <c r="C41" s="159"/>
      <c r="D41" s="15"/>
      <c r="E41" s="3"/>
      <c r="F41" s="3"/>
      <c r="G41" s="3"/>
      <c r="H41" s="35">
        <f t="shared" si="2"/>
        <v>0</v>
      </c>
    </row>
    <row r="42" spans="1:8" ht="12.75">
      <c r="A42" s="148"/>
      <c r="B42" s="217"/>
      <c r="C42" s="159"/>
      <c r="D42" s="15"/>
      <c r="E42" s="3"/>
      <c r="F42" s="3"/>
      <c r="G42" s="3"/>
      <c r="H42" s="35">
        <f t="shared" si="2"/>
        <v>0</v>
      </c>
    </row>
    <row r="43" spans="1:8" ht="13.5" thickBot="1">
      <c r="A43" s="148"/>
      <c r="B43" s="217"/>
      <c r="C43" s="159"/>
      <c r="D43" s="15"/>
      <c r="E43" s="3"/>
      <c r="F43" s="3"/>
      <c r="G43" s="3"/>
      <c r="H43" s="35">
        <f t="shared" si="2"/>
        <v>0</v>
      </c>
    </row>
    <row r="44" spans="1:8" ht="14.25" thickBot="1" thickTop="1">
      <c r="A44" s="148"/>
      <c r="B44" s="217"/>
      <c r="C44" s="162"/>
      <c r="D44" s="46" t="s">
        <v>11</v>
      </c>
      <c r="E44" s="85"/>
      <c r="F44" s="85"/>
      <c r="G44" s="85"/>
      <c r="H44" s="36">
        <f>SUM(H34:H43)</f>
        <v>5022.14</v>
      </c>
    </row>
    <row r="45" spans="1:8" ht="13.5" thickTop="1">
      <c r="A45" s="148"/>
      <c r="B45" s="217"/>
      <c r="C45" s="159" t="s">
        <v>2</v>
      </c>
      <c r="D45" s="15" t="s">
        <v>4</v>
      </c>
      <c r="E45" s="16" t="str">
        <f>ТО15000!E45</f>
        <v>Oil 0W30 </v>
      </c>
      <c r="F45" s="2">
        <v>4.9</v>
      </c>
      <c r="G45" s="68">
        <f>ТО15000!G45</f>
        <v>571</v>
      </c>
      <c r="H45" s="35">
        <f>F45*G45</f>
        <v>2797.9</v>
      </c>
    </row>
    <row r="46" spans="1:8" ht="12.75">
      <c r="A46" s="148"/>
      <c r="B46" s="217"/>
      <c r="C46" s="159"/>
      <c r="D46" s="15" t="s">
        <v>7</v>
      </c>
      <c r="E46" s="2" t="str">
        <f>E35</f>
        <v>MD352626</v>
      </c>
      <c r="F46" s="2">
        <v>1</v>
      </c>
      <c r="G46" s="68">
        <f>G35</f>
        <v>965.07</v>
      </c>
      <c r="H46" s="35">
        <f aca="true" t="shared" si="3" ref="H46:H54">F46*G46</f>
        <v>965.07</v>
      </c>
    </row>
    <row r="47" spans="1:8" ht="12.75">
      <c r="A47" s="148"/>
      <c r="B47" s="217"/>
      <c r="C47" s="159"/>
      <c r="D47" s="15" t="s">
        <v>8</v>
      </c>
      <c r="E47" s="2" t="str">
        <f>E36</f>
        <v>7803A028</v>
      </c>
      <c r="F47" s="2">
        <v>1</v>
      </c>
      <c r="G47" s="68">
        <f>G36</f>
        <v>1259.17</v>
      </c>
      <c r="H47" s="35">
        <f t="shared" si="3"/>
        <v>1259.17</v>
      </c>
    </row>
    <row r="48" spans="1:8" ht="12.75">
      <c r="A48" s="148"/>
      <c r="B48" s="217"/>
      <c r="C48" s="159"/>
      <c r="D48" s="15"/>
      <c r="E48" s="3"/>
      <c r="F48" s="3"/>
      <c r="G48" s="3"/>
      <c r="H48" s="35">
        <f t="shared" si="3"/>
        <v>0</v>
      </c>
    </row>
    <row r="49" spans="1:8" ht="12.75">
      <c r="A49" s="148"/>
      <c r="B49" s="217"/>
      <c r="C49" s="159"/>
      <c r="D49" s="15"/>
      <c r="E49" s="3"/>
      <c r="F49" s="3"/>
      <c r="G49" s="3"/>
      <c r="H49" s="35">
        <f t="shared" si="3"/>
        <v>0</v>
      </c>
    </row>
    <row r="50" spans="1:8" ht="12.75">
      <c r="A50" s="148"/>
      <c r="B50" s="217"/>
      <c r="C50" s="159"/>
      <c r="D50" s="15"/>
      <c r="E50" s="3"/>
      <c r="F50" s="3"/>
      <c r="G50" s="3"/>
      <c r="H50" s="35">
        <f t="shared" si="3"/>
        <v>0</v>
      </c>
    </row>
    <row r="51" spans="1:8" ht="12.75">
      <c r="A51" s="148"/>
      <c r="B51" s="217"/>
      <c r="C51" s="159"/>
      <c r="D51" s="15"/>
      <c r="E51" s="3"/>
      <c r="F51" s="3"/>
      <c r="G51" s="3"/>
      <c r="H51" s="35">
        <f t="shared" si="3"/>
        <v>0</v>
      </c>
    </row>
    <row r="52" spans="1:8" ht="12.75">
      <c r="A52" s="148"/>
      <c r="B52" s="217"/>
      <c r="C52" s="159"/>
      <c r="D52" s="15"/>
      <c r="E52" s="3"/>
      <c r="F52" s="3"/>
      <c r="G52" s="3"/>
      <c r="H52" s="35">
        <f t="shared" si="3"/>
        <v>0</v>
      </c>
    </row>
    <row r="53" spans="1:8" ht="12.75">
      <c r="A53" s="148"/>
      <c r="B53" s="217"/>
      <c r="C53" s="159"/>
      <c r="D53" s="15"/>
      <c r="E53" s="3"/>
      <c r="F53" s="3"/>
      <c r="G53" s="3"/>
      <c r="H53" s="35">
        <f t="shared" si="3"/>
        <v>0</v>
      </c>
    </row>
    <row r="54" spans="1:8" ht="13.5" thickBot="1">
      <c r="A54" s="148"/>
      <c r="B54" s="217"/>
      <c r="C54" s="159"/>
      <c r="D54" s="15"/>
      <c r="E54" s="3"/>
      <c r="F54" s="3"/>
      <c r="G54" s="3"/>
      <c r="H54" s="35">
        <f t="shared" si="3"/>
        <v>0</v>
      </c>
    </row>
    <row r="55" spans="1:8" ht="14.25" thickBot="1" thickTop="1">
      <c r="A55" s="148"/>
      <c r="B55" s="218"/>
      <c r="C55" s="160"/>
      <c r="D55" s="46" t="s">
        <v>11</v>
      </c>
      <c r="E55" s="3"/>
      <c r="F55" s="3"/>
      <c r="G55" s="3"/>
      <c r="H55" s="36">
        <f>SUM(H45:H54)</f>
        <v>5022.14</v>
      </c>
    </row>
    <row r="56" spans="1:8" ht="13.5" thickTop="1">
      <c r="A56" s="148"/>
      <c r="B56" s="171" t="str">
        <f>B7</f>
        <v>3,8 MIVEC</v>
      </c>
      <c r="C56" s="161" t="s">
        <v>1</v>
      </c>
      <c r="D56" s="47"/>
      <c r="E56" s="16"/>
      <c r="F56" s="16"/>
      <c r="G56" s="79"/>
      <c r="H56" s="35">
        <f>F56*G56</f>
        <v>0</v>
      </c>
    </row>
    <row r="57" spans="1:8" ht="12.75">
      <c r="A57" s="148"/>
      <c r="B57" s="171"/>
      <c r="C57" s="159"/>
      <c r="D57" s="15"/>
      <c r="E57" s="3"/>
      <c r="F57" s="3"/>
      <c r="G57" s="73"/>
      <c r="H57" s="35">
        <f aca="true" t="shared" si="4" ref="H57:H65">F57*G57</f>
        <v>0</v>
      </c>
    </row>
    <row r="58" spans="1:8" ht="12.75">
      <c r="A58" s="148"/>
      <c r="B58" s="171"/>
      <c r="C58" s="159"/>
      <c r="D58" s="15"/>
      <c r="E58" s="3"/>
      <c r="F58" s="3"/>
      <c r="G58" s="73"/>
      <c r="H58" s="35">
        <f t="shared" si="4"/>
        <v>0</v>
      </c>
    </row>
    <row r="59" spans="1:8" ht="12.75">
      <c r="A59" s="148"/>
      <c r="B59" s="171"/>
      <c r="C59" s="159"/>
      <c r="D59" s="15"/>
      <c r="E59" s="3"/>
      <c r="F59" s="3"/>
      <c r="G59" s="73"/>
      <c r="H59" s="35">
        <f t="shared" si="4"/>
        <v>0</v>
      </c>
    </row>
    <row r="60" spans="1:8" ht="12.75">
      <c r="A60" s="148"/>
      <c r="B60" s="171"/>
      <c r="C60" s="159"/>
      <c r="D60" s="15"/>
      <c r="E60" s="3"/>
      <c r="F60" s="3"/>
      <c r="G60" s="73"/>
      <c r="H60" s="35">
        <f t="shared" si="4"/>
        <v>0</v>
      </c>
    </row>
    <row r="61" spans="1:8" ht="12.75">
      <c r="A61" s="148"/>
      <c r="B61" s="171"/>
      <c r="C61" s="159"/>
      <c r="D61" s="15"/>
      <c r="E61" s="3"/>
      <c r="F61" s="3"/>
      <c r="G61" s="73"/>
      <c r="H61" s="35">
        <f t="shared" si="4"/>
        <v>0</v>
      </c>
    </row>
    <row r="62" spans="1:8" ht="12.75">
      <c r="A62" s="148"/>
      <c r="B62" s="171"/>
      <c r="C62" s="159"/>
      <c r="D62" s="15"/>
      <c r="E62" s="3"/>
      <c r="F62" s="3"/>
      <c r="G62" s="73"/>
      <c r="H62" s="35">
        <f t="shared" si="4"/>
        <v>0</v>
      </c>
    </row>
    <row r="63" spans="1:8" ht="12.75">
      <c r="A63" s="148"/>
      <c r="B63" s="171"/>
      <c r="C63" s="159"/>
      <c r="D63" s="15"/>
      <c r="E63" s="3"/>
      <c r="F63" s="3"/>
      <c r="G63" s="73"/>
      <c r="H63" s="35">
        <f t="shared" si="4"/>
        <v>0</v>
      </c>
    </row>
    <row r="64" spans="1:8" ht="12.75">
      <c r="A64" s="148"/>
      <c r="B64" s="171"/>
      <c r="C64" s="159"/>
      <c r="D64" s="15"/>
      <c r="E64" s="3"/>
      <c r="F64" s="3"/>
      <c r="G64" s="73"/>
      <c r="H64" s="35">
        <f t="shared" si="4"/>
        <v>0</v>
      </c>
    </row>
    <row r="65" spans="1:8" ht="13.5" thickBot="1">
      <c r="A65" s="148"/>
      <c r="B65" s="171"/>
      <c r="C65" s="159"/>
      <c r="D65" s="15"/>
      <c r="E65" s="3"/>
      <c r="F65" s="3"/>
      <c r="G65" s="73"/>
      <c r="H65" s="35">
        <f t="shared" si="4"/>
        <v>0</v>
      </c>
    </row>
    <row r="66" spans="1:8" ht="14.25" thickBot="1" thickTop="1">
      <c r="A66" s="148"/>
      <c r="B66" s="171"/>
      <c r="C66" s="162"/>
      <c r="D66" s="46" t="s">
        <v>11</v>
      </c>
      <c r="E66" s="197"/>
      <c r="F66" s="197"/>
      <c r="G66" s="198"/>
      <c r="H66" s="36">
        <f>SUM(H56:H65)</f>
        <v>0</v>
      </c>
    </row>
    <row r="67" spans="1:8" ht="13.5" thickTop="1">
      <c r="A67" s="148"/>
      <c r="B67" s="171"/>
      <c r="C67" s="159" t="s">
        <v>2</v>
      </c>
      <c r="D67" s="47" t="s">
        <v>4</v>
      </c>
      <c r="E67" s="16" t="str">
        <f>ТО15000!E67</f>
        <v>Oil 0W30 </v>
      </c>
      <c r="F67" s="16">
        <f>ТО15000!F67</f>
        <v>4.9</v>
      </c>
      <c r="G67" s="79">
        <f>ТО15000!G67</f>
        <v>571</v>
      </c>
      <c r="H67" s="35">
        <f>F67*G67</f>
        <v>2797.9</v>
      </c>
    </row>
    <row r="68" spans="1:8" ht="12.75">
      <c r="A68" s="148"/>
      <c r="B68" s="171"/>
      <c r="C68" s="159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965.07</v>
      </c>
      <c r="H68" s="35">
        <f aca="true" t="shared" si="5" ref="H68:H76">F68*G68</f>
        <v>965.07</v>
      </c>
    </row>
    <row r="69" spans="1:8" ht="12.75">
      <c r="A69" s="148"/>
      <c r="B69" s="171"/>
      <c r="C69" s="159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1259.17</v>
      </c>
      <c r="H69" s="35">
        <f t="shared" si="5"/>
        <v>1259.17</v>
      </c>
    </row>
    <row r="70" spans="1:8" ht="12.75">
      <c r="A70" s="148"/>
      <c r="B70" s="171"/>
      <c r="C70" s="159"/>
      <c r="D70" s="15"/>
      <c r="E70" s="3"/>
      <c r="F70" s="3"/>
      <c r="G70" s="73"/>
      <c r="H70" s="35">
        <f t="shared" si="5"/>
        <v>0</v>
      </c>
    </row>
    <row r="71" spans="1:8" ht="12.75">
      <c r="A71" s="148"/>
      <c r="B71" s="171"/>
      <c r="C71" s="159"/>
      <c r="D71" s="15"/>
      <c r="E71" s="3"/>
      <c r="F71" s="3"/>
      <c r="G71" s="73"/>
      <c r="H71" s="35">
        <f t="shared" si="5"/>
        <v>0</v>
      </c>
    </row>
    <row r="72" spans="1:8" ht="12.75">
      <c r="A72" s="148"/>
      <c r="B72" s="171"/>
      <c r="C72" s="159"/>
      <c r="D72" s="15"/>
      <c r="E72" s="3"/>
      <c r="F72" s="3"/>
      <c r="G72" s="73"/>
      <c r="H72" s="35">
        <f t="shared" si="5"/>
        <v>0</v>
      </c>
    </row>
    <row r="73" spans="1:8" ht="12.75">
      <c r="A73" s="148"/>
      <c r="B73" s="171"/>
      <c r="C73" s="159"/>
      <c r="D73" s="15"/>
      <c r="E73" s="3"/>
      <c r="F73" s="3"/>
      <c r="G73" s="73"/>
      <c r="H73" s="35">
        <f t="shared" si="5"/>
        <v>0</v>
      </c>
    </row>
    <row r="74" spans="1:8" ht="12.75">
      <c r="A74" s="149"/>
      <c r="B74" s="171"/>
      <c r="C74" s="159"/>
      <c r="D74" s="15"/>
      <c r="E74" s="3"/>
      <c r="F74" s="3"/>
      <c r="G74" s="73"/>
      <c r="H74" s="35">
        <f t="shared" si="5"/>
        <v>0</v>
      </c>
    </row>
    <row r="75" spans="1:8" ht="12.75">
      <c r="A75" s="149"/>
      <c r="B75" s="171"/>
      <c r="C75" s="159"/>
      <c r="D75" s="15"/>
      <c r="E75" s="3"/>
      <c r="F75" s="3"/>
      <c r="G75" s="73"/>
      <c r="H75" s="35">
        <f t="shared" si="5"/>
        <v>0</v>
      </c>
    </row>
    <row r="76" spans="1:8" ht="13.5" thickBot="1">
      <c r="A76" s="149"/>
      <c r="B76" s="171"/>
      <c r="C76" s="159"/>
      <c r="D76" s="15"/>
      <c r="E76" s="3"/>
      <c r="F76" s="3"/>
      <c r="G76" s="73"/>
      <c r="H76" s="35">
        <f t="shared" si="5"/>
        <v>0</v>
      </c>
    </row>
    <row r="77" spans="1:8" ht="14.25" thickBot="1" thickTop="1">
      <c r="A77" s="150"/>
      <c r="B77" s="172"/>
      <c r="C77" s="160"/>
      <c r="D77" s="44" t="s">
        <v>11</v>
      </c>
      <c r="E77" s="158"/>
      <c r="F77" s="158"/>
      <c r="G77" s="172"/>
      <c r="H77" s="36">
        <f>SUM(H67:H76)</f>
        <v>5022.14</v>
      </c>
    </row>
    <row r="78" spans="1:8" ht="14.25" customHeight="1" thickBot="1" thickTop="1">
      <c r="A78" s="143" t="s">
        <v>74</v>
      </c>
      <c r="B78" s="145" t="str">
        <f>B12</f>
        <v>3,2 DI-D</v>
      </c>
      <c r="C78" s="8" t="s">
        <v>1</v>
      </c>
      <c r="D78" s="182"/>
      <c r="E78" s="182"/>
      <c r="F78" s="182"/>
      <c r="G78" s="182"/>
      <c r="H78" s="37">
        <f>H22+G3</f>
        <v>13670.05</v>
      </c>
    </row>
    <row r="79" spans="1:8" ht="14.25" thickBot="1" thickTop="1">
      <c r="A79" s="143"/>
      <c r="B79" s="146"/>
      <c r="C79" s="9" t="s">
        <v>2</v>
      </c>
      <c r="D79" s="173"/>
      <c r="E79" s="173"/>
      <c r="F79" s="173"/>
      <c r="G79" s="173"/>
      <c r="H79" s="37">
        <f>H33+G4</f>
        <v>13670.05</v>
      </c>
    </row>
    <row r="80" spans="1:8" ht="14.25" thickBot="1" thickTop="1">
      <c r="A80" s="143"/>
      <c r="B80" s="185">
        <v>3</v>
      </c>
      <c r="C80" s="9" t="s">
        <v>1</v>
      </c>
      <c r="D80" s="83"/>
      <c r="E80" s="83"/>
      <c r="F80" s="83"/>
      <c r="G80" s="83"/>
      <c r="H80" s="37">
        <f>H44+G5</f>
        <v>8946.94</v>
      </c>
    </row>
    <row r="81" spans="1:8" ht="14.25" thickBot="1" thickTop="1">
      <c r="A81" s="143"/>
      <c r="B81" s="186"/>
      <c r="C81" s="9" t="s">
        <v>2</v>
      </c>
      <c r="D81" s="83"/>
      <c r="E81" s="83"/>
      <c r="F81" s="83"/>
      <c r="G81" s="83"/>
      <c r="H81" s="37">
        <f>H55+G6</f>
        <v>8946.94</v>
      </c>
    </row>
    <row r="82" spans="1:8" ht="14.25" thickBot="1" thickTop="1">
      <c r="A82" s="143"/>
      <c r="B82" s="146" t="str">
        <f>B56</f>
        <v>3,8 MIVEC</v>
      </c>
      <c r="C82" s="9" t="s">
        <v>1</v>
      </c>
      <c r="D82" s="173"/>
      <c r="E82" s="173"/>
      <c r="F82" s="173"/>
      <c r="G82" s="173"/>
      <c r="H82" s="37"/>
    </row>
    <row r="83" spans="1:8" ht="14.25" thickBot="1" thickTop="1">
      <c r="A83" s="144"/>
      <c r="B83" s="147"/>
      <c r="C83" s="10" t="s">
        <v>2</v>
      </c>
      <c r="D83" s="174"/>
      <c r="E83" s="174"/>
      <c r="F83" s="174"/>
      <c r="G83" s="174"/>
      <c r="H83" s="37">
        <f>H77+G8</f>
        <v>8946.94</v>
      </c>
    </row>
    <row r="84" spans="1:8" ht="13.5" customHeight="1" thickBot="1" thickTop="1">
      <c r="A84" s="135" t="s">
        <v>75</v>
      </c>
      <c r="B84" s="163" t="str">
        <f>B78</f>
        <v>3,2 DI-D</v>
      </c>
      <c r="C84" s="11" t="s">
        <v>1</v>
      </c>
      <c r="D84" s="165"/>
      <c r="E84" s="165"/>
      <c r="F84" s="165"/>
      <c r="G84" s="165"/>
      <c r="H84" s="38">
        <f>H78+G9+G10</f>
        <v>18821.35</v>
      </c>
    </row>
    <row r="85" spans="1:8" ht="14.25" thickBot="1" thickTop="1">
      <c r="A85" s="135"/>
      <c r="B85" s="164"/>
      <c r="C85" s="12" t="s">
        <v>2</v>
      </c>
      <c r="D85" s="166"/>
      <c r="E85" s="166"/>
      <c r="F85" s="166"/>
      <c r="G85" s="166"/>
      <c r="H85" s="38">
        <f>H79+G9+G10</f>
        <v>18821.35</v>
      </c>
    </row>
    <row r="86" spans="1:8" ht="14.25" thickBot="1" thickTop="1">
      <c r="A86" s="135"/>
      <c r="B86" s="169">
        <v>3</v>
      </c>
      <c r="C86" s="12" t="s">
        <v>1</v>
      </c>
      <c r="D86" s="166"/>
      <c r="E86" s="166"/>
      <c r="F86" s="166"/>
      <c r="G86" s="118"/>
      <c r="H86" s="38">
        <f>H80+G9+G10</f>
        <v>14098.240000000002</v>
      </c>
    </row>
    <row r="87" spans="1:8" ht="14.25" thickBot="1" thickTop="1">
      <c r="A87" s="135"/>
      <c r="B87" s="170"/>
      <c r="C87" s="12" t="s">
        <v>2</v>
      </c>
      <c r="D87" s="166"/>
      <c r="E87" s="166"/>
      <c r="F87" s="166"/>
      <c r="G87" s="118"/>
      <c r="H87" s="38">
        <f>H81+G9+G10</f>
        <v>14098.240000000002</v>
      </c>
    </row>
    <row r="88" spans="1:8" ht="14.25" thickBot="1" thickTop="1">
      <c r="A88" s="135"/>
      <c r="B88" s="164" t="str">
        <f>B82</f>
        <v>3,8 MIVEC</v>
      </c>
      <c r="C88" s="12" t="s">
        <v>1</v>
      </c>
      <c r="D88" s="166"/>
      <c r="E88" s="166"/>
      <c r="F88" s="166"/>
      <c r="G88" s="166"/>
      <c r="H88" s="38"/>
    </row>
    <row r="89" spans="1:8" ht="14.25" thickBot="1" thickTop="1">
      <c r="A89" s="136"/>
      <c r="B89" s="167"/>
      <c r="C89" s="13" t="s">
        <v>2</v>
      </c>
      <c r="D89" s="168"/>
      <c r="E89" s="168"/>
      <c r="F89" s="168"/>
      <c r="G89" s="168"/>
      <c r="H89" s="38">
        <f>H83+G9+G10</f>
        <v>14098.240000000002</v>
      </c>
    </row>
    <row r="90" ht="13.5" thickTop="1"/>
  </sheetData>
  <sheetProtection/>
  <mergeCells count="55">
    <mergeCell ref="E2:F2"/>
    <mergeCell ref="E3:F8"/>
    <mergeCell ref="E9:F9"/>
    <mergeCell ref="E10:F10"/>
    <mergeCell ref="A78:A83"/>
    <mergeCell ref="B78:B79"/>
    <mergeCell ref="D78:G78"/>
    <mergeCell ref="D79:G79"/>
    <mergeCell ref="B82:B83"/>
    <mergeCell ref="D82:G82"/>
    <mergeCell ref="A84:A89"/>
    <mergeCell ref="B84:B85"/>
    <mergeCell ref="D84:G84"/>
    <mergeCell ref="D85:G85"/>
    <mergeCell ref="B88:B89"/>
    <mergeCell ref="D88:G88"/>
    <mergeCell ref="D89:G89"/>
    <mergeCell ref="B86:B87"/>
    <mergeCell ref="D86:G86"/>
    <mergeCell ref="D87:G87"/>
    <mergeCell ref="D83:G83"/>
    <mergeCell ref="B80:B81"/>
    <mergeCell ref="B56:B77"/>
    <mergeCell ref="C56:C66"/>
    <mergeCell ref="E66:G66"/>
    <mergeCell ref="C67:C77"/>
    <mergeCell ref="E77:G77"/>
    <mergeCell ref="G2:H2"/>
    <mergeCell ref="G3:H3"/>
    <mergeCell ref="A12:A77"/>
    <mergeCell ref="B12:B33"/>
    <mergeCell ref="C12:C22"/>
    <mergeCell ref="A9:A10"/>
    <mergeCell ref="B9:C9"/>
    <mergeCell ref="E22:G22"/>
    <mergeCell ref="C23:C33"/>
    <mergeCell ref="E33:G33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9:H9"/>
    <mergeCell ref="B5:B6"/>
    <mergeCell ref="G5:H5"/>
    <mergeCell ref="G6:H6"/>
    <mergeCell ref="B34:B55"/>
    <mergeCell ref="C34:C44"/>
    <mergeCell ref="C45:C55"/>
    <mergeCell ref="G10:H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M32" sqref="M32"/>
    </sheetView>
  </sheetViews>
  <sheetFormatPr defaultColWidth="9.00390625" defaultRowHeight="12.75"/>
  <cols>
    <col min="1" max="1" width="20.375" style="1" customWidth="1"/>
    <col min="2" max="2" width="10.25390625" style="1" bestFit="1" customWidth="1"/>
    <col min="3" max="3" width="11.125" style="1" customWidth="1"/>
    <col min="4" max="4" width="20.37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39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ТО195000!B3</f>
        <v>3,2 DI-D</v>
      </c>
      <c r="C3" s="6" t="s">
        <v>1</v>
      </c>
      <c r="D3" s="42">
        <v>2.9</v>
      </c>
      <c r="E3" s="187">
        <f>ТО15000!E3</f>
        <v>2453</v>
      </c>
      <c r="F3" s="188"/>
      <c r="G3" s="116">
        <f>D3*E3</f>
        <v>7113.7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2.7</v>
      </c>
      <c r="E4" s="189"/>
      <c r="F4" s="190"/>
      <c r="G4" s="116">
        <f>D4*E3</f>
        <v>6623.1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42">
        <v>2.2</v>
      </c>
      <c r="E5" s="189"/>
      <c r="F5" s="190"/>
      <c r="G5" s="116">
        <f>D5*E3</f>
        <v>5396.6</v>
      </c>
      <c r="H5" s="1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2.2</v>
      </c>
      <c r="E6" s="189"/>
      <c r="F6" s="190"/>
      <c r="G6" s="116">
        <f>D6*E3</f>
        <v>5396.6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ТО195000!B7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2.2</v>
      </c>
      <c r="E8" s="191"/>
      <c r="F8" s="192"/>
      <c r="G8" s="139">
        <f>D8*E3</f>
        <v>5396.6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/>
      <c r="C9" s="129"/>
      <c r="D9" s="15"/>
      <c r="E9" s="125"/>
      <c r="F9" s="122"/>
      <c r="G9" s="126"/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ТО15000!E10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61" t="str">
        <f>B3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9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9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9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aca="true" t="shared" si="0" ref="H15:H20">F15*G15</f>
        <v>2044.62</v>
      </c>
    </row>
    <row r="16" spans="1:8" ht="38.25">
      <c r="A16" s="149"/>
      <c r="B16" s="149"/>
      <c r="C16" s="159"/>
      <c r="D16" s="15" t="s">
        <v>21</v>
      </c>
      <c r="E16" s="3" t="s">
        <v>67</v>
      </c>
      <c r="F16" s="3">
        <v>1</v>
      </c>
      <c r="G16" s="71">
        <f>'[2]Масла и технические жидкости'!$C$6</f>
        <v>262.5</v>
      </c>
      <c r="H16" s="35">
        <f t="shared" si="0"/>
        <v>262.5</v>
      </c>
    </row>
    <row r="17" spans="1:8" ht="12.75">
      <c r="A17" s="149"/>
      <c r="B17" s="149"/>
      <c r="C17" s="159"/>
      <c r="D17" s="15" t="s">
        <v>22</v>
      </c>
      <c r="E17" s="3" t="s">
        <v>64</v>
      </c>
      <c r="F17" s="3">
        <v>1</v>
      </c>
      <c r="G17" s="71">
        <f>'[2]Запчасти'!$C$156</f>
        <v>2547.23</v>
      </c>
      <c r="H17" s="35">
        <f t="shared" si="0"/>
        <v>2547.23</v>
      </c>
    </row>
    <row r="18" spans="1:8" ht="12.75">
      <c r="A18" s="149"/>
      <c r="B18" s="149"/>
      <c r="C18" s="159"/>
      <c r="D18" s="15"/>
      <c r="E18" s="3"/>
      <c r="F18" s="3"/>
      <c r="G18" s="73"/>
      <c r="H18" s="35">
        <f t="shared" si="0"/>
        <v>0</v>
      </c>
    </row>
    <row r="19" spans="1:8" ht="12.75">
      <c r="A19" s="149"/>
      <c r="B19" s="149"/>
      <c r="C19" s="159"/>
      <c r="D19" s="15"/>
      <c r="E19" s="3"/>
      <c r="F19" s="3"/>
      <c r="G19" s="73"/>
      <c r="H19" s="35">
        <f t="shared" si="0"/>
        <v>0</v>
      </c>
    </row>
    <row r="20" spans="1:8" ht="13.5" thickBot="1">
      <c r="A20" s="149"/>
      <c r="B20" s="149"/>
      <c r="C20" s="159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49"/>
      <c r="B21" s="149"/>
      <c r="C21" s="162"/>
      <c r="D21" s="46" t="s">
        <v>11</v>
      </c>
      <c r="E21" s="132"/>
      <c r="F21" s="132"/>
      <c r="G21" s="177"/>
      <c r="H21" s="36">
        <f>SUM(H12:H20)</f>
        <v>11819.08</v>
      </c>
    </row>
    <row r="22" spans="1:8" ht="13.5" thickTop="1">
      <c r="A22" s="149"/>
      <c r="B22" s="149"/>
      <c r="C22" s="161" t="s">
        <v>2</v>
      </c>
      <c r="D22" s="15" t="s">
        <v>4</v>
      </c>
      <c r="E22" s="16" t="str">
        <f>ТО15000!E23</f>
        <v>Oil 5W30 </v>
      </c>
      <c r="F22" s="16">
        <v>9.3</v>
      </c>
      <c r="G22" s="78">
        <f>ТО15000!G23</f>
        <v>508</v>
      </c>
      <c r="H22" s="35">
        <f>F22*G22</f>
        <v>4724.400000000001</v>
      </c>
    </row>
    <row r="23" spans="1:8" ht="12.75">
      <c r="A23" s="149"/>
      <c r="B23" s="149"/>
      <c r="C23" s="159"/>
      <c r="D23" s="15" t="s">
        <v>7</v>
      </c>
      <c r="E23" s="3" t="s">
        <v>63</v>
      </c>
      <c r="F23" s="3">
        <v>1</v>
      </c>
      <c r="G23" s="71">
        <f>'[2]Запчасти'!$C$155</f>
        <v>981.16</v>
      </c>
      <c r="H23" s="35">
        <f aca="true" t="shared" si="1" ref="H23:H30">F23*G23</f>
        <v>981.16</v>
      </c>
    </row>
    <row r="24" spans="1:8" ht="12.75">
      <c r="A24" s="149"/>
      <c r="B24" s="149"/>
      <c r="C24" s="159"/>
      <c r="D24" s="15" t="s">
        <v>8</v>
      </c>
      <c r="E24" s="3" t="s">
        <v>65</v>
      </c>
      <c r="F24" s="3">
        <v>1</v>
      </c>
      <c r="G24" s="71">
        <f>'[2]Запчасти'!$C$149</f>
        <v>1259.17</v>
      </c>
      <c r="H24" s="35">
        <f t="shared" si="1"/>
        <v>1259.17</v>
      </c>
    </row>
    <row r="25" spans="1:8" ht="12.75">
      <c r="A25" s="149"/>
      <c r="B25" s="149"/>
      <c r="C25" s="159"/>
      <c r="D25" s="17" t="s">
        <v>61</v>
      </c>
      <c r="E25" s="3" t="s">
        <v>66</v>
      </c>
      <c r="F25" s="3">
        <v>1</v>
      </c>
      <c r="G25" s="71">
        <f>'[2]Запчасти'!$C$157</f>
        <v>2044.62</v>
      </c>
      <c r="H25" s="35">
        <f t="shared" si="1"/>
        <v>2044.62</v>
      </c>
    </row>
    <row r="26" spans="1:8" ht="38.25">
      <c r="A26" s="149"/>
      <c r="B26" s="149"/>
      <c r="C26" s="159"/>
      <c r="D26" s="15" t="s">
        <v>68</v>
      </c>
      <c r="E26" s="3" t="s">
        <v>67</v>
      </c>
      <c r="F26" s="3">
        <v>1</v>
      </c>
      <c r="G26" s="71">
        <f>'[2]Масла и технические жидкости'!$C$6</f>
        <v>262.5</v>
      </c>
      <c r="H26" s="35">
        <f t="shared" si="1"/>
        <v>262.5</v>
      </c>
    </row>
    <row r="27" spans="1:8" ht="12.75">
      <c r="A27" s="149"/>
      <c r="B27" s="149"/>
      <c r="C27" s="159"/>
      <c r="D27" s="15" t="s">
        <v>22</v>
      </c>
      <c r="E27" s="3" t="s">
        <v>64</v>
      </c>
      <c r="F27" s="3">
        <v>1</v>
      </c>
      <c r="G27" s="71">
        <f>'[2]Запчасти'!$C$156</f>
        <v>2547.23</v>
      </c>
      <c r="H27" s="35">
        <f t="shared" si="1"/>
        <v>2547.23</v>
      </c>
    </row>
    <row r="28" spans="1:8" ht="12.75">
      <c r="A28" s="149"/>
      <c r="B28" s="149"/>
      <c r="C28" s="159"/>
      <c r="D28" s="15"/>
      <c r="E28" s="3"/>
      <c r="F28" s="3"/>
      <c r="G28" s="73"/>
      <c r="H28" s="35">
        <f t="shared" si="1"/>
        <v>0</v>
      </c>
    </row>
    <row r="29" spans="1:8" ht="12.75">
      <c r="A29" s="149"/>
      <c r="B29" s="149"/>
      <c r="C29" s="159"/>
      <c r="D29" s="15"/>
      <c r="E29" s="3"/>
      <c r="F29" s="3"/>
      <c r="G29" s="73"/>
      <c r="H29" s="35">
        <f t="shared" si="1"/>
        <v>0</v>
      </c>
    </row>
    <row r="30" spans="1:8" ht="13.5" thickBot="1">
      <c r="A30" s="149"/>
      <c r="B30" s="149"/>
      <c r="C30" s="159"/>
      <c r="D30" s="15"/>
      <c r="E30" s="3"/>
      <c r="F30" s="3"/>
      <c r="G30" s="73"/>
      <c r="H30" s="35">
        <f t="shared" si="1"/>
        <v>0</v>
      </c>
    </row>
    <row r="31" spans="1:8" ht="14.25" thickBot="1" thickTop="1">
      <c r="A31" s="149"/>
      <c r="B31" s="150"/>
      <c r="C31" s="162"/>
      <c r="D31" s="46" t="s">
        <v>11</v>
      </c>
      <c r="E31" s="132"/>
      <c r="F31" s="132"/>
      <c r="G31" s="177"/>
      <c r="H31" s="36">
        <f>SUM(H22:H30)</f>
        <v>11819.08</v>
      </c>
    </row>
    <row r="32" spans="1:8" ht="13.5" thickTop="1">
      <c r="A32" s="149"/>
      <c r="B32" s="195">
        <v>3</v>
      </c>
      <c r="C32" s="161" t="s">
        <v>1</v>
      </c>
      <c r="D32" s="92" t="s">
        <v>4</v>
      </c>
      <c r="E32" s="69" t="str">
        <f>ТО15000!E34</f>
        <v>Oil 0W30 </v>
      </c>
      <c r="F32" s="69">
        <v>4.9</v>
      </c>
      <c r="G32" s="78">
        <f>ТО15000!G34</f>
        <v>571</v>
      </c>
      <c r="H32" s="35">
        <f>F32*G32</f>
        <v>2797.9</v>
      </c>
    </row>
    <row r="33" spans="1:8" ht="12.75">
      <c r="A33" s="149"/>
      <c r="B33" s="151"/>
      <c r="C33" s="159"/>
      <c r="D33" s="70" t="s">
        <v>7</v>
      </c>
      <c r="E33" s="62" t="str">
        <f>'[2]Запчасти'!$B$148</f>
        <v>MD352626</v>
      </c>
      <c r="F33" s="62">
        <v>1</v>
      </c>
      <c r="G33" s="71">
        <f>'[2]Запчасти'!$C$148</f>
        <v>965.07</v>
      </c>
      <c r="H33" s="35">
        <f aca="true" t="shared" si="2" ref="H33:H40">F33*G33</f>
        <v>965.07</v>
      </c>
    </row>
    <row r="34" spans="1:8" ht="12.75">
      <c r="A34" s="149"/>
      <c r="B34" s="151"/>
      <c r="C34" s="159"/>
      <c r="D34" s="70" t="s">
        <v>8</v>
      </c>
      <c r="E34" s="62" t="str">
        <f>'[2]Запчасти'!$B$149</f>
        <v>7803A028</v>
      </c>
      <c r="F34" s="62">
        <v>1</v>
      </c>
      <c r="G34" s="71">
        <f>'[2]Запчасти'!$C$149</f>
        <v>1259.17</v>
      </c>
      <c r="H34" s="35">
        <f t="shared" si="2"/>
        <v>1259.17</v>
      </c>
    </row>
    <row r="35" spans="1:8" ht="38.25">
      <c r="A35" s="149"/>
      <c r="B35" s="151"/>
      <c r="C35" s="159"/>
      <c r="D35" s="15" t="s">
        <v>21</v>
      </c>
      <c r="E35" s="62" t="str">
        <f>'[2]Масла и технические жидкости'!$B$6</f>
        <v>Mobil DOT4</v>
      </c>
      <c r="F35" s="62">
        <v>1</v>
      </c>
      <c r="G35" s="71">
        <f>'[2]Масла и технические жидкости'!$C$6</f>
        <v>262.5</v>
      </c>
      <c r="H35" s="35">
        <f t="shared" si="2"/>
        <v>262.5</v>
      </c>
    </row>
    <row r="36" spans="1:8" ht="12.75">
      <c r="A36" s="149"/>
      <c r="B36" s="151"/>
      <c r="C36" s="159"/>
      <c r="D36" s="70" t="s">
        <v>22</v>
      </c>
      <c r="E36" s="62" t="str">
        <f>'[2]Запчасти'!$B$150</f>
        <v>MR571476</v>
      </c>
      <c r="F36" s="62">
        <v>1</v>
      </c>
      <c r="G36" s="71">
        <f>'[2]Запчасти'!$C$150</f>
        <v>2670.48</v>
      </c>
      <c r="H36" s="35">
        <f t="shared" si="2"/>
        <v>2670.48</v>
      </c>
    </row>
    <row r="37" spans="1:8" ht="12.75">
      <c r="A37" s="149"/>
      <c r="B37" s="151"/>
      <c r="C37" s="159"/>
      <c r="D37" s="15"/>
      <c r="E37" s="2"/>
      <c r="F37" s="2"/>
      <c r="G37" s="2"/>
      <c r="H37" s="35">
        <f t="shared" si="2"/>
        <v>0</v>
      </c>
    </row>
    <row r="38" spans="1:8" ht="12.75">
      <c r="A38" s="149"/>
      <c r="B38" s="151"/>
      <c r="C38" s="159"/>
      <c r="D38" s="15"/>
      <c r="E38" s="2"/>
      <c r="F38" s="2"/>
      <c r="G38" s="2"/>
      <c r="H38" s="35">
        <f t="shared" si="2"/>
        <v>0</v>
      </c>
    </row>
    <row r="39" spans="1:8" ht="12.75">
      <c r="A39" s="149"/>
      <c r="B39" s="151"/>
      <c r="C39" s="159"/>
      <c r="D39" s="15"/>
      <c r="E39" s="2"/>
      <c r="F39" s="2"/>
      <c r="G39" s="2"/>
      <c r="H39" s="35">
        <f t="shared" si="2"/>
        <v>0</v>
      </c>
    </row>
    <row r="40" spans="1:8" ht="13.5" thickBot="1">
      <c r="A40" s="149"/>
      <c r="B40" s="151"/>
      <c r="C40" s="159"/>
      <c r="D40" s="15"/>
      <c r="E40" s="2"/>
      <c r="F40" s="2"/>
      <c r="G40" s="2"/>
      <c r="H40" s="35">
        <f t="shared" si="2"/>
        <v>0</v>
      </c>
    </row>
    <row r="41" spans="1:8" ht="14.25" thickBot="1" thickTop="1">
      <c r="A41" s="149"/>
      <c r="B41" s="151"/>
      <c r="C41" s="162"/>
      <c r="D41" s="46" t="s">
        <v>11</v>
      </c>
      <c r="E41" s="84"/>
      <c r="F41" s="84"/>
      <c r="G41" s="84"/>
      <c r="H41" s="36">
        <f>SUM(H32:H40)</f>
        <v>7955.120000000001</v>
      </c>
    </row>
    <row r="42" spans="1:8" ht="13.5" thickTop="1">
      <c r="A42" s="149"/>
      <c r="B42" s="151"/>
      <c r="C42" s="161" t="s">
        <v>2</v>
      </c>
      <c r="D42" s="92" t="s">
        <v>4</v>
      </c>
      <c r="E42" s="69" t="str">
        <f>ТО15000!E45</f>
        <v>Oil 0W30 </v>
      </c>
      <c r="F42" s="69">
        <v>4.9</v>
      </c>
      <c r="G42" s="78">
        <f>ТО15000!G45</f>
        <v>571</v>
      </c>
      <c r="H42" s="35">
        <f>F42*G42</f>
        <v>2797.9</v>
      </c>
    </row>
    <row r="43" spans="1:8" ht="12.75">
      <c r="A43" s="149"/>
      <c r="B43" s="151"/>
      <c r="C43" s="159"/>
      <c r="D43" s="70" t="s">
        <v>7</v>
      </c>
      <c r="E43" s="62" t="str">
        <f>'[2]Запчасти'!$B$148</f>
        <v>MD352626</v>
      </c>
      <c r="F43" s="62">
        <v>1</v>
      </c>
      <c r="G43" s="71">
        <f>'[2]Запчасти'!$C$148</f>
        <v>965.07</v>
      </c>
      <c r="H43" s="35">
        <f aca="true" t="shared" si="3" ref="H43:H50">F43*G43</f>
        <v>965.07</v>
      </c>
    </row>
    <row r="44" spans="1:8" ht="12.75">
      <c r="A44" s="149"/>
      <c r="B44" s="151"/>
      <c r="C44" s="159"/>
      <c r="D44" s="70" t="s">
        <v>8</v>
      </c>
      <c r="E44" s="62" t="str">
        <f>'[2]Запчасти'!$B$149</f>
        <v>7803A028</v>
      </c>
      <c r="F44" s="62">
        <v>1</v>
      </c>
      <c r="G44" s="71">
        <f>'[2]Запчасти'!$C$149</f>
        <v>1259.17</v>
      </c>
      <c r="H44" s="35">
        <f t="shared" si="3"/>
        <v>1259.17</v>
      </c>
    </row>
    <row r="45" spans="1:8" ht="38.25">
      <c r="A45" s="149"/>
      <c r="B45" s="151"/>
      <c r="C45" s="159"/>
      <c r="D45" s="70" t="s">
        <v>68</v>
      </c>
      <c r="E45" s="62" t="str">
        <f>'[2]Масла и технические жидкости'!$B$6</f>
        <v>Mobil DOT4</v>
      </c>
      <c r="F45" s="62">
        <v>1</v>
      </c>
      <c r="G45" s="71">
        <f>'[2]Масла и технические жидкости'!$C$6</f>
        <v>262.5</v>
      </c>
      <c r="H45" s="35">
        <f t="shared" si="3"/>
        <v>262.5</v>
      </c>
    </row>
    <row r="46" spans="1:8" ht="12.75">
      <c r="A46" s="149"/>
      <c r="B46" s="151"/>
      <c r="C46" s="159"/>
      <c r="D46" s="70" t="s">
        <v>22</v>
      </c>
      <c r="E46" s="62" t="str">
        <f>'[2]Запчасти'!$B$150</f>
        <v>MR571476</v>
      </c>
      <c r="F46" s="62">
        <v>1</v>
      </c>
      <c r="G46" s="71">
        <f>'[2]Запчасти'!$C$150</f>
        <v>2670.48</v>
      </c>
      <c r="H46" s="35">
        <f t="shared" si="3"/>
        <v>2670.48</v>
      </c>
    </row>
    <row r="47" spans="1:8" ht="12.75">
      <c r="A47" s="149"/>
      <c r="B47" s="151"/>
      <c r="C47" s="159"/>
      <c r="D47" s="15"/>
      <c r="E47" s="2"/>
      <c r="F47" s="2"/>
      <c r="G47" s="2"/>
      <c r="H47" s="35">
        <f t="shared" si="3"/>
        <v>0</v>
      </c>
    </row>
    <row r="48" spans="1:8" ht="12.75">
      <c r="A48" s="149"/>
      <c r="B48" s="151"/>
      <c r="C48" s="159"/>
      <c r="D48" s="15"/>
      <c r="E48" s="2"/>
      <c r="F48" s="2"/>
      <c r="G48" s="2"/>
      <c r="H48" s="35">
        <f t="shared" si="3"/>
        <v>0</v>
      </c>
    </row>
    <row r="49" spans="1:8" ht="12.75">
      <c r="A49" s="149"/>
      <c r="B49" s="151"/>
      <c r="C49" s="159"/>
      <c r="D49" s="15"/>
      <c r="E49" s="2"/>
      <c r="F49" s="2"/>
      <c r="G49" s="2"/>
      <c r="H49" s="35">
        <f t="shared" si="3"/>
        <v>0</v>
      </c>
    </row>
    <row r="50" spans="1:8" ht="13.5" thickBot="1">
      <c r="A50" s="149"/>
      <c r="B50" s="151"/>
      <c r="C50" s="159"/>
      <c r="D50" s="15"/>
      <c r="E50" s="2"/>
      <c r="F50" s="2"/>
      <c r="G50" s="2"/>
      <c r="H50" s="35">
        <f t="shared" si="3"/>
        <v>0</v>
      </c>
    </row>
    <row r="51" spans="1:8" ht="14.25" thickBot="1" thickTop="1">
      <c r="A51" s="149"/>
      <c r="B51" s="196"/>
      <c r="C51" s="160"/>
      <c r="D51" s="46" t="s">
        <v>11</v>
      </c>
      <c r="E51" s="2"/>
      <c r="F51" s="2"/>
      <c r="G51" s="2"/>
      <c r="H51" s="36">
        <f>SUM(H42:H50)</f>
        <v>7955.120000000001</v>
      </c>
    </row>
    <row r="52" spans="1:8" ht="13.5" thickTop="1">
      <c r="A52" s="149"/>
      <c r="B52" s="184" t="str">
        <f>B7</f>
        <v>3,8 MIVEC</v>
      </c>
      <c r="C52" s="161" t="s">
        <v>1</v>
      </c>
      <c r="D52" s="47"/>
      <c r="E52" s="16"/>
      <c r="F52" s="16"/>
      <c r="G52" s="79"/>
      <c r="H52" s="35">
        <f>F52*G52</f>
        <v>0</v>
      </c>
    </row>
    <row r="53" spans="1:8" ht="12.75">
      <c r="A53" s="149"/>
      <c r="B53" s="159"/>
      <c r="C53" s="159"/>
      <c r="D53" s="15"/>
      <c r="E53" s="3"/>
      <c r="F53" s="3"/>
      <c r="G53" s="73"/>
      <c r="H53" s="35">
        <f aca="true" t="shared" si="4" ref="H53:H60">F53*G53</f>
        <v>0</v>
      </c>
    </row>
    <row r="54" spans="1:8" ht="12.75">
      <c r="A54" s="149"/>
      <c r="B54" s="159"/>
      <c r="C54" s="159"/>
      <c r="D54" s="15"/>
      <c r="E54" s="3"/>
      <c r="F54" s="3"/>
      <c r="G54" s="73"/>
      <c r="H54" s="35">
        <f t="shared" si="4"/>
        <v>0</v>
      </c>
    </row>
    <row r="55" spans="1:8" ht="12.75">
      <c r="A55" s="149"/>
      <c r="B55" s="159"/>
      <c r="C55" s="159"/>
      <c r="D55" s="17"/>
      <c r="E55" s="3"/>
      <c r="F55" s="3"/>
      <c r="G55" s="73"/>
      <c r="H55" s="35">
        <f t="shared" si="4"/>
        <v>0</v>
      </c>
    </row>
    <row r="56" spans="1:8" ht="12.75">
      <c r="A56" s="149"/>
      <c r="B56" s="159"/>
      <c r="C56" s="159"/>
      <c r="D56" s="17"/>
      <c r="E56" s="3"/>
      <c r="F56" s="3"/>
      <c r="G56" s="73"/>
      <c r="H56" s="35">
        <f t="shared" si="4"/>
        <v>0</v>
      </c>
    </row>
    <row r="57" spans="1:8" ht="12.75">
      <c r="A57" s="149"/>
      <c r="B57" s="159"/>
      <c r="C57" s="159"/>
      <c r="D57" s="15"/>
      <c r="E57" s="3"/>
      <c r="F57" s="3"/>
      <c r="G57" s="73"/>
      <c r="H57" s="35">
        <f t="shared" si="4"/>
        <v>0</v>
      </c>
    </row>
    <row r="58" spans="1:8" ht="12.75">
      <c r="A58" s="149"/>
      <c r="B58" s="159"/>
      <c r="C58" s="159"/>
      <c r="D58" s="15"/>
      <c r="E58" s="3"/>
      <c r="F58" s="3"/>
      <c r="G58" s="73"/>
      <c r="H58" s="35">
        <f t="shared" si="4"/>
        <v>0</v>
      </c>
    </row>
    <row r="59" spans="1:8" ht="12.75">
      <c r="A59" s="149"/>
      <c r="B59" s="159"/>
      <c r="C59" s="159"/>
      <c r="D59" s="15"/>
      <c r="E59" s="3"/>
      <c r="F59" s="3"/>
      <c r="G59" s="73"/>
      <c r="H59" s="35">
        <f t="shared" si="4"/>
        <v>0</v>
      </c>
    </row>
    <row r="60" spans="1:8" ht="13.5" thickBot="1">
      <c r="A60" s="149"/>
      <c r="B60" s="159"/>
      <c r="C60" s="159"/>
      <c r="D60" s="15"/>
      <c r="E60" s="3"/>
      <c r="F60" s="3"/>
      <c r="G60" s="73"/>
      <c r="H60" s="35">
        <f t="shared" si="4"/>
        <v>0</v>
      </c>
    </row>
    <row r="61" spans="1:8" ht="14.25" thickBot="1" thickTop="1">
      <c r="A61" s="149"/>
      <c r="B61" s="159"/>
      <c r="C61" s="162"/>
      <c r="D61" s="46" t="s">
        <v>11</v>
      </c>
      <c r="E61" s="132"/>
      <c r="F61" s="132"/>
      <c r="G61" s="177"/>
      <c r="H61" s="36">
        <f>SUM(H52:H60)</f>
        <v>0</v>
      </c>
    </row>
    <row r="62" spans="1:8" ht="13.5" thickTop="1">
      <c r="A62" s="149"/>
      <c r="B62" s="159"/>
      <c r="C62" s="161" t="s">
        <v>2</v>
      </c>
      <c r="D62" s="47" t="s">
        <v>4</v>
      </c>
      <c r="E62" s="16" t="str">
        <f>ТО15000!E67</f>
        <v>Oil 0W30 </v>
      </c>
      <c r="F62" s="16">
        <f>ТО15000!F67</f>
        <v>4.9</v>
      </c>
      <c r="G62" s="79">
        <f>ТО15000!G67</f>
        <v>571</v>
      </c>
      <c r="H62" s="35">
        <f>F62*G62</f>
        <v>2797.9</v>
      </c>
    </row>
    <row r="63" spans="1:8" ht="12.75">
      <c r="A63" s="149"/>
      <c r="B63" s="159"/>
      <c r="C63" s="159"/>
      <c r="D63" s="15" t="s">
        <v>7</v>
      </c>
      <c r="E63" s="62" t="str">
        <f>ТО15000!E68</f>
        <v>MD352626</v>
      </c>
      <c r="F63" s="62">
        <f>ТО15000!F68</f>
        <v>1</v>
      </c>
      <c r="G63" s="71">
        <f>ТО15000!G68</f>
        <v>965.07</v>
      </c>
      <c r="H63" s="35">
        <f aca="true" t="shared" si="5" ref="H63:H70">F63*G63</f>
        <v>965.07</v>
      </c>
    </row>
    <row r="64" spans="1:8" ht="12.75">
      <c r="A64" s="149"/>
      <c r="B64" s="159"/>
      <c r="C64" s="159"/>
      <c r="D64" s="15" t="s">
        <v>8</v>
      </c>
      <c r="E64" s="3" t="str">
        <f>ТО15000!E69</f>
        <v>7803A028</v>
      </c>
      <c r="F64" s="3">
        <f>ТО15000!F69</f>
        <v>1</v>
      </c>
      <c r="G64" s="73">
        <f>ТО15000!G69</f>
        <v>1259.17</v>
      </c>
      <c r="H64" s="35">
        <f t="shared" si="5"/>
        <v>1259.17</v>
      </c>
    </row>
    <row r="65" spans="1:8" ht="38.25">
      <c r="A65" s="149"/>
      <c r="B65" s="159"/>
      <c r="C65" s="159"/>
      <c r="D65" s="17" t="s">
        <v>68</v>
      </c>
      <c r="E65" s="3" t="str">
        <f>ТО30000!E65</f>
        <v>Mobil DOT4</v>
      </c>
      <c r="F65" s="3">
        <f>ТО30000!F65</f>
        <v>1</v>
      </c>
      <c r="G65" s="73">
        <f>ТО30000!G65</f>
        <v>262.5</v>
      </c>
      <c r="H65" s="35">
        <f t="shared" si="5"/>
        <v>262.5</v>
      </c>
    </row>
    <row r="66" spans="1:8" ht="12.75">
      <c r="A66" s="149"/>
      <c r="B66" s="159"/>
      <c r="C66" s="159"/>
      <c r="D66" s="17" t="s">
        <v>22</v>
      </c>
      <c r="E66" s="3" t="str">
        <f>ТО30000!E66</f>
        <v>MR571476</v>
      </c>
      <c r="F66" s="3">
        <f>ТО30000!F66</f>
        <v>1</v>
      </c>
      <c r="G66" s="73">
        <f>ТО30000!G66</f>
        <v>2670.48</v>
      </c>
      <c r="H66" s="35">
        <f t="shared" si="5"/>
        <v>2670.48</v>
      </c>
    </row>
    <row r="67" spans="1:8" ht="12.75">
      <c r="A67" s="149"/>
      <c r="B67" s="159"/>
      <c r="C67" s="159"/>
      <c r="D67" s="15"/>
      <c r="E67" s="3"/>
      <c r="F67" s="3"/>
      <c r="G67" s="73"/>
      <c r="H67" s="35">
        <f t="shared" si="5"/>
        <v>0</v>
      </c>
    </row>
    <row r="68" spans="1:8" ht="12.75">
      <c r="A68" s="149"/>
      <c r="B68" s="159"/>
      <c r="C68" s="159"/>
      <c r="D68" s="15"/>
      <c r="E68" s="3"/>
      <c r="F68" s="3"/>
      <c r="G68" s="73"/>
      <c r="H68" s="35">
        <f t="shared" si="5"/>
        <v>0</v>
      </c>
    </row>
    <row r="69" spans="1:8" ht="12.75">
      <c r="A69" s="149"/>
      <c r="B69" s="159"/>
      <c r="C69" s="159"/>
      <c r="D69" s="15"/>
      <c r="E69" s="3"/>
      <c r="F69" s="3"/>
      <c r="G69" s="73"/>
      <c r="H69" s="35">
        <f t="shared" si="5"/>
        <v>0</v>
      </c>
    </row>
    <row r="70" spans="1:8" ht="13.5" thickBot="1">
      <c r="A70" s="149"/>
      <c r="B70" s="159"/>
      <c r="C70" s="159"/>
      <c r="D70" s="15"/>
      <c r="E70" s="3"/>
      <c r="F70" s="3"/>
      <c r="G70" s="73"/>
      <c r="H70" s="35">
        <f t="shared" si="5"/>
        <v>0</v>
      </c>
    </row>
    <row r="71" spans="1:8" ht="14.25" thickBot="1" thickTop="1">
      <c r="A71" s="150"/>
      <c r="B71" s="160"/>
      <c r="C71" s="160"/>
      <c r="D71" s="44" t="s">
        <v>11</v>
      </c>
      <c r="E71" s="180"/>
      <c r="F71" s="180"/>
      <c r="G71" s="181"/>
      <c r="H71" s="36">
        <f>SUM(H62:H70)</f>
        <v>7955.120000000001</v>
      </c>
    </row>
    <row r="72" spans="1:8" ht="14.25" customHeight="1" thickBot="1" thickTop="1">
      <c r="A72" s="143" t="s">
        <v>74</v>
      </c>
      <c r="B72" s="145" t="str">
        <f>B12</f>
        <v>3,2 DI-D</v>
      </c>
      <c r="C72" s="8" t="s">
        <v>1</v>
      </c>
      <c r="D72" s="182"/>
      <c r="E72" s="182"/>
      <c r="F72" s="182"/>
      <c r="G72" s="182"/>
      <c r="H72" s="37">
        <f>H21+G3</f>
        <v>18932.78</v>
      </c>
    </row>
    <row r="73" spans="1:8" ht="14.25" thickBot="1" thickTop="1">
      <c r="A73" s="143"/>
      <c r="B73" s="146"/>
      <c r="C73" s="9" t="s">
        <v>2</v>
      </c>
      <c r="D73" s="173"/>
      <c r="E73" s="173"/>
      <c r="F73" s="173"/>
      <c r="G73" s="173"/>
      <c r="H73" s="37">
        <f>H31+G4</f>
        <v>18442.18</v>
      </c>
    </row>
    <row r="74" spans="1:8" ht="14.25" thickBot="1" thickTop="1">
      <c r="A74" s="143"/>
      <c r="B74" s="185">
        <v>3</v>
      </c>
      <c r="C74" s="9" t="s">
        <v>1</v>
      </c>
      <c r="D74" s="83"/>
      <c r="E74" s="83"/>
      <c r="F74" s="83"/>
      <c r="G74" s="83"/>
      <c r="H74" s="37">
        <f>H41+G5</f>
        <v>13351.720000000001</v>
      </c>
    </row>
    <row r="75" spans="1:8" ht="14.25" thickBot="1" thickTop="1">
      <c r="A75" s="143"/>
      <c r="B75" s="186"/>
      <c r="C75" s="9" t="s">
        <v>2</v>
      </c>
      <c r="D75" s="83"/>
      <c r="E75" s="83"/>
      <c r="F75" s="83"/>
      <c r="G75" s="83"/>
      <c r="H75" s="37">
        <f>H51+G6</f>
        <v>13351.720000000001</v>
      </c>
    </row>
    <row r="76" spans="1:8" ht="14.25" thickBot="1" thickTop="1">
      <c r="A76" s="143"/>
      <c r="B76" s="146" t="str">
        <f>B52</f>
        <v>3,8 MIVEC</v>
      </c>
      <c r="C76" s="9" t="s">
        <v>1</v>
      </c>
      <c r="D76" s="173"/>
      <c r="E76" s="173"/>
      <c r="F76" s="173"/>
      <c r="G76" s="173"/>
      <c r="H76" s="37"/>
    </row>
    <row r="77" spans="1:8" ht="14.25" thickBot="1" thickTop="1">
      <c r="A77" s="144"/>
      <c r="B77" s="147"/>
      <c r="C77" s="10" t="s">
        <v>2</v>
      </c>
      <c r="D77" s="174"/>
      <c r="E77" s="174"/>
      <c r="F77" s="174"/>
      <c r="G77" s="174"/>
      <c r="H77" s="37">
        <f>H71+G8</f>
        <v>13351.720000000001</v>
      </c>
    </row>
    <row r="78" spans="1:8" ht="13.5" customHeight="1" thickBot="1" thickTop="1">
      <c r="A78" s="135" t="s">
        <v>75</v>
      </c>
      <c r="B78" s="163" t="str">
        <f>B72</f>
        <v>3,2 DI-D</v>
      </c>
      <c r="C78" s="11" t="s">
        <v>1</v>
      </c>
      <c r="D78" s="165"/>
      <c r="E78" s="165"/>
      <c r="F78" s="165"/>
      <c r="G78" s="165"/>
      <c r="H78" s="38">
        <f>H72+G10</f>
        <v>20159.28</v>
      </c>
    </row>
    <row r="79" spans="1:8" ht="14.25" thickBot="1" thickTop="1">
      <c r="A79" s="135"/>
      <c r="B79" s="164"/>
      <c r="C79" s="12" t="s">
        <v>2</v>
      </c>
      <c r="D79" s="166"/>
      <c r="E79" s="166"/>
      <c r="F79" s="166"/>
      <c r="G79" s="166"/>
      <c r="H79" s="38">
        <f>H73+G10</f>
        <v>19668.68</v>
      </c>
    </row>
    <row r="80" spans="1:8" ht="14.25" thickBot="1" thickTop="1">
      <c r="A80" s="135"/>
      <c r="B80" s="169">
        <v>3</v>
      </c>
      <c r="C80" s="12" t="s">
        <v>1</v>
      </c>
      <c r="D80" s="166"/>
      <c r="E80" s="166"/>
      <c r="F80" s="166"/>
      <c r="G80" s="118"/>
      <c r="H80" s="38">
        <f>H74+G10</f>
        <v>14578.220000000001</v>
      </c>
    </row>
    <row r="81" spans="1:8" ht="14.25" thickBot="1" thickTop="1">
      <c r="A81" s="135"/>
      <c r="B81" s="170"/>
      <c r="C81" s="12" t="s">
        <v>2</v>
      </c>
      <c r="D81" s="166"/>
      <c r="E81" s="166"/>
      <c r="F81" s="166"/>
      <c r="G81" s="118"/>
      <c r="H81" s="38">
        <f>H75+G10</f>
        <v>14578.220000000001</v>
      </c>
    </row>
    <row r="82" spans="1:8" ht="14.25" thickBot="1" thickTop="1">
      <c r="A82" s="135"/>
      <c r="B82" s="164" t="str">
        <f>B76</f>
        <v>3,8 MIVEC</v>
      </c>
      <c r="C82" s="12" t="s">
        <v>1</v>
      </c>
      <c r="D82" s="166"/>
      <c r="E82" s="166"/>
      <c r="F82" s="166"/>
      <c r="G82" s="166"/>
      <c r="H82" s="38"/>
    </row>
    <row r="83" spans="1:8" ht="14.25" thickBot="1" thickTop="1">
      <c r="A83" s="136"/>
      <c r="B83" s="167"/>
      <c r="C83" s="13" t="s">
        <v>2</v>
      </c>
      <c r="D83" s="168"/>
      <c r="E83" s="168"/>
      <c r="F83" s="168"/>
      <c r="G83" s="168"/>
      <c r="H83" s="38">
        <f>H77+G10</f>
        <v>14578.220000000001</v>
      </c>
    </row>
    <row r="84" ht="13.5" thickTop="1"/>
  </sheetData>
  <sheetProtection/>
  <mergeCells count="55">
    <mergeCell ref="E2:F2"/>
    <mergeCell ref="E3:F8"/>
    <mergeCell ref="E9:F9"/>
    <mergeCell ref="E10:F10"/>
    <mergeCell ref="A72:A77"/>
    <mergeCell ref="B72:B73"/>
    <mergeCell ref="A12:A71"/>
    <mergeCell ref="B12:B31"/>
    <mergeCell ref="C12:C21"/>
    <mergeCell ref="C22:C31"/>
    <mergeCell ref="A78:A83"/>
    <mergeCell ref="B78:B79"/>
    <mergeCell ref="B76:B77"/>
    <mergeCell ref="D78:G78"/>
    <mergeCell ref="D79:G79"/>
    <mergeCell ref="B82:B83"/>
    <mergeCell ref="D82:G82"/>
    <mergeCell ref="D83:G83"/>
    <mergeCell ref="B80:B81"/>
    <mergeCell ref="D80:G80"/>
    <mergeCell ref="D81:G81"/>
    <mergeCell ref="D76:G76"/>
    <mergeCell ref="D77:G77"/>
    <mergeCell ref="B74:B75"/>
    <mergeCell ref="E61:G61"/>
    <mergeCell ref="E71:G71"/>
    <mergeCell ref="D72:G72"/>
    <mergeCell ref="D73:G73"/>
    <mergeCell ref="B52:B71"/>
    <mergeCell ref="C52:C61"/>
    <mergeCell ref="C62:C71"/>
    <mergeCell ref="B32:B51"/>
    <mergeCell ref="C32:C41"/>
    <mergeCell ref="C42:C51"/>
    <mergeCell ref="A9:A10"/>
    <mergeCell ref="B9:C9"/>
    <mergeCell ref="B10:C10"/>
    <mergeCell ref="G7:H7"/>
    <mergeCell ref="G8:H8"/>
    <mergeCell ref="G9:H9"/>
    <mergeCell ref="G10:H10"/>
    <mergeCell ref="G6:H6"/>
    <mergeCell ref="G2:H2"/>
    <mergeCell ref="G3:H3"/>
    <mergeCell ref="G4:H4"/>
    <mergeCell ref="E21:G21"/>
    <mergeCell ref="E31:G31"/>
    <mergeCell ref="A1:C1"/>
    <mergeCell ref="D1:H1"/>
    <mergeCell ref="A2:C2"/>
    <mergeCell ref="A3:A8"/>
    <mergeCell ref="B3:B4"/>
    <mergeCell ref="B7:B8"/>
    <mergeCell ref="B5:B6"/>
    <mergeCell ref="G5:H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G65" sqref="G65"/>
    </sheetView>
  </sheetViews>
  <sheetFormatPr defaultColWidth="9.00390625" defaultRowHeight="12.75"/>
  <cols>
    <col min="1" max="1" width="20.375" style="1" customWidth="1"/>
    <col min="2" max="2" width="10.25390625" style="1" bestFit="1" customWidth="1"/>
    <col min="3" max="3" width="11.125" style="1" customWidth="1"/>
    <col min="4" max="4" width="18.75390625" style="48" customWidth="1"/>
    <col min="5" max="5" width="36.00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40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ТО210000!B3</f>
        <v>3,2 DI-D</v>
      </c>
      <c r="C3" s="6" t="s">
        <v>1</v>
      </c>
      <c r="D3" s="42">
        <v>2.6</v>
      </c>
      <c r="E3" s="187">
        <f>'[1]Лист1'!$B$5</f>
        <v>2453</v>
      </c>
      <c r="F3" s="188"/>
      <c r="G3" s="116">
        <f>D3*E3</f>
        <v>6377.8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2.4</v>
      </c>
      <c r="E4" s="189"/>
      <c r="F4" s="190"/>
      <c r="G4" s="116">
        <f>D4*E3</f>
        <v>5887.2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88">
        <v>2</v>
      </c>
      <c r="E5" s="189"/>
      <c r="F5" s="190"/>
      <c r="G5" s="116">
        <f>D5*E3</f>
        <v>4906</v>
      </c>
      <c r="H5" s="1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1.9</v>
      </c>
      <c r="E6" s="189"/>
      <c r="F6" s="190"/>
      <c r="G6" s="116">
        <f>D6*E3</f>
        <v>4660.7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ТО210000!B7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1.9</v>
      </c>
      <c r="E8" s="191"/>
      <c r="F8" s="192"/>
      <c r="G8" s="139">
        <f>D8*E3</f>
        <v>4660.7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 t="s">
        <v>13</v>
      </c>
      <c r="C9" s="129"/>
      <c r="D9" s="15">
        <f>ТО15000!D9</f>
        <v>1.6</v>
      </c>
      <c r="E9" s="125">
        <f>'[1]Лист1'!$B$5</f>
        <v>2453</v>
      </c>
      <c r="F9" s="122"/>
      <c r="G9" s="126">
        <f>D9*E9</f>
        <v>3924.8</v>
      </c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'[1]Лист1'!$B$5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59" t="str">
        <f>B3</f>
        <v>3,2 DI-D</v>
      </c>
      <c r="C12" s="161" t="s">
        <v>1</v>
      </c>
      <c r="D12" s="70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8"/>
      <c r="B13" s="149"/>
      <c r="C13" s="159"/>
      <c r="D13" s="70" t="s">
        <v>7</v>
      </c>
      <c r="E13" s="62" t="s">
        <v>63</v>
      </c>
      <c r="F13" s="62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8"/>
      <c r="B14" s="149"/>
      <c r="C14" s="159"/>
      <c r="D14" s="70" t="s">
        <v>8</v>
      </c>
      <c r="E14" s="62" t="s">
        <v>65</v>
      </c>
      <c r="F14" s="62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8"/>
      <c r="B15" s="149"/>
      <c r="C15" s="159"/>
      <c r="D15" s="5" t="s">
        <v>61</v>
      </c>
      <c r="E15" s="62" t="s">
        <v>66</v>
      </c>
      <c r="F15" s="62">
        <v>1</v>
      </c>
      <c r="G15" s="71">
        <f>'[2]Запчасти'!$C$157</f>
        <v>2044.62</v>
      </c>
      <c r="H15" s="35">
        <f aca="true" t="shared" si="0" ref="H15:H20">F15*G15</f>
        <v>2044.62</v>
      </c>
    </row>
    <row r="16" spans="1:8" ht="15" customHeight="1">
      <c r="A16" s="148"/>
      <c r="B16" s="149"/>
      <c r="C16" s="159"/>
      <c r="D16" s="70" t="s">
        <v>69</v>
      </c>
      <c r="E16" s="62" t="str">
        <f>'[2]Масла и технические жидкости'!$B$34</f>
        <v>Hypoid Gear Oil API GL4 SAE 75W90</v>
      </c>
      <c r="F16" s="62">
        <v>3.2</v>
      </c>
      <c r="G16" s="71">
        <f>'[2]Масла и технические жидкости'!$C$34</f>
        <v>896.2</v>
      </c>
      <c r="H16" s="35">
        <f t="shared" si="0"/>
        <v>2867.84</v>
      </c>
    </row>
    <row r="17" spans="1:8" ht="12.75">
      <c r="A17" s="148"/>
      <c r="B17" s="149"/>
      <c r="C17" s="159"/>
      <c r="D17" s="70" t="s">
        <v>24</v>
      </c>
      <c r="E17" s="74" t="str">
        <f>'[2]Масла и технические жидкости'!$B$34</f>
        <v>Hypoid Gear Oil API GL4 SAE 75W90</v>
      </c>
      <c r="F17" s="62">
        <v>2.8</v>
      </c>
      <c r="G17" s="71">
        <f>'[2]Масла и технические жидкости'!$C$34</f>
        <v>896.2</v>
      </c>
      <c r="H17" s="35">
        <f t="shared" si="0"/>
        <v>2509.36</v>
      </c>
    </row>
    <row r="18" spans="1:8" ht="12.75">
      <c r="A18" s="148"/>
      <c r="B18" s="149"/>
      <c r="C18" s="159"/>
      <c r="D18" s="75" t="s">
        <v>46</v>
      </c>
      <c r="E18" s="62" t="str">
        <f>'[2]Масла и технические жидкости'!$B$36</f>
        <v>Super Hypoid Gear Oil SAE 90 GL-5</v>
      </c>
      <c r="F18" s="62">
        <v>1.6</v>
      </c>
      <c r="G18" s="71">
        <f>'[2]Масла и технические жидкости'!$C$36</f>
        <v>831</v>
      </c>
      <c r="H18" s="35">
        <f t="shared" si="0"/>
        <v>1329.6000000000001</v>
      </c>
    </row>
    <row r="19" spans="1:8" ht="12.75">
      <c r="A19" s="148"/>
      <c r="B19" s="149"/>
      <c r="C19" s="159"/>
      <c r="D19" s="15"/>
      <c r="E19" s="3"/>
      <c r="F19" s="3"/>
      <c r="G19" s="73"/>
      <c r="H19" s="35">
        <f t="shared" si="0"/>
        <v>0</v>
      </c>
    </row>
    <row r="20" spans="1:8" ht="13.5" thickBot="1">
      <c r="A20" s="148"/>
      <c r="B20" s="149"/>
      <c r="C20" s="159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48"/>
      <c r="B21" s="149"/>
      <c r="C21" s="162"/>
      <c r="D21" s="46" t="s">
        <v>11</v>
      </c>
      <c r="E21" s="132"/>
      <c r="F21" s="132"/>
      <c r="G21" s="177"/>
      <c r="H21" s="36">
        <f>SUM(H12:H20)</f>
        <v>15716.150000000001</v>
      </c>
    </row>
    <row r="22" spans="1:8" ht="13.5" thickTop="1">
      <c r="A22" s="148"/>
      <c r="B22" s="149"/>
      <c r="C22" s="159" t="s">
        <v>2</v>
      </c>
      <c r="D22" s="70" t="s">
        <v>4</v>
      </c>
      <c r="E22" s="16" t="str">
        <f>ТО15000!E23</f>
        <v>Oil 5W30 </v>
      </c>
      <c r="F22" s="16">
        <v>9.3</v>
      </c>
      <c r="G22" s="78">
        <f>ТО15000!G23</f>
        <v>508</v>
      </c>
      <c r="H22" s="35">
        <f>F22*G22</f>
        <v>4724.400000000001</v>
      </c>
    </row>
    <row r="23" spans="1:8" ht="12.75">
      <c r="A23" s="148"/>
      <c r="B23" s="149"/>
      <c r="C23" s="159"/>
      <c r="D23" s="70" t="s">
        <v>7</v>
      </c>
      <c r="E23" s="62" t="s">
        <v>63</v>
      </c>
      <c r="F23" s="62">
        <v>1</v>
      </c>
      <c r="G23" s="71">
        <f>'[2]Запчасти'!$C$155</f>
        <v>981.16</v>
      </c>
      <c r="H23" s="35">
        <f aca="true" t="shared" si="1" ref="H23:H29">F23*G23</f>
        <v>981.16</v>
      </c>
    </row>
    <row r="24" spans="1:8" ht="12.75">
      <c r="A24" s="148"/>
      <c r="B24" s="149"/>
      <c r="C24" s="159"/>
      <c r="D24" s="70" t="s">
        <v>8</v>
      </c>
      <c r="E24" s="62" t="s">
        <v>65</v>
      </c>
      <c r="F24" s="62">
        <v>1</v>
      </c>
      <c r="G24" s="71">
        <f>'[2]Запчасти'!$C$149</f>
        <v>1259.17</v>
      </c>
      <c r="H24" s="35">
        <f t="shared" si="1"/>
        <v>1259.17</v>
      </c>
    </row>
    <row r="25" spans="1:8" ht="12.75">
      <c r="A25" s="148"/>
      <c r="B25" s="149"/>
      <c r="C25" s="159"/>
      <c r="D25" s="5" t="s">
        <v>61</v>
      </c>
      <c r="E25" s="62" t="s">
        <v>66</v>
      </c>
      <c r="F25" s="62">
        <v>1</v>
      </c>
      <c r="G25" s="71">
        <f>'[2]Запчасти'!$C$157</f>
        <v>2044.62</v>
      </c>
      <c r="H25" s="35">
        <f t="shared" si="1"/>
        <v>2044.62</v>
      </c>
    </row>
    <row r="26" spans="1:8" ht="12.75">
      <c r="A26" s="148"/>
      <c r="B26" s="149"/>
      <c r="C26" s="159"/>
      <c r="D26" s="70" t="s">
        <v>24</v>
      </c>
      <c r="E26" s="74" t="str">
        <f>'[2]Масла и технические жидкости'!$B$34</f>
        <v>Hypoid Gear Oil API GL4 SAE 75W90</v>
      </c>
      <c r="F26" s="62">
        <v>2.8</v>
      </c>
      <c r="G26" s="71">
        <f>'[2]Масла и технические жидкости'!$C$34</f>
        <v>896.2</v>
      </c>
      <c r="H26" s="35">
        <f t="shared" si="1"/>
        <v>2509.36</v>
      </c>
    </row>
    <row r="27" spans="1:8" ht="12.75">
      <c r="A27" s="148"/>
      <c r="B27" s="149"/>
      <c r="C27" s="159"/>
      <c r="D27" s="75" t="s">
        <v>46</v>
      </c>
      <c r="E27" s="62" t="str">
        <f>'[2]Масла и технические жидкости'!$B$36</f>
        <v>Super Hypoid Gear Oil SAE 90 GL-5</v>
      </c>
      <c r="F27" s="62">
        <v>1.6</v>
      </c>
      <c r="G27" s="71">
        <f>'[2]Масла и технические жидкости'!$C$36</f>
        <v>831</v>
      </c>
      <c r="H27" s="35">
        <f t="shared" si="1"/>
        <v>1329.6000000000001</v>
      </c>
    </row>
    <row r="28" spans="1:8" ht="12.75">
      <c r="A28" s="148"/>
      <c r="B28" s="149"/>
      <c r="C28" s="159"/>
      <c r="D28" s="15"/>
      <c r="E28" s="3"/>
      <c r="F28" s="3"/>
      <c r="G28" s="73"/>
      <c r="H28" s="35">
        <f t="shared" si="1"/>
        <v>0</v>
      </c>
    </row>
    <row r="29" spans="1:8" ht="13.5" thickBot="1">
      <c r="A29" s="148"/>
      <c r="B29" s="149"/>
      <c r="C29" s="159"/>
      <c r="D29" s="15"/>
      <c r="E29" s="3"/>
      <c r="F29" s="3"/>
      <c r="G29" s="73"/>
      <c r="H29" s="35">
        <f t="shared" si="1"/>
        <v>0</v>
      </c>
    </row>
    <row r="30" spans="1:8" ht="14.25" thickBot="1" thickTop="1">
      <c r="A30" s="148"/>
      <c r="B30" s="150"/>
      <c r="C30" s="159"/>
      <c r="D30" s="46" t="s">
        <v>11</v>
      </c>
      <c r="E30" s="132"/>
      <c r="F30" s="132"/>
      <c r="G30" s="177"/>
      <c r="H30" s="36">
        <f>SUM(H22:H29)</f>
        <v>12848.310000000001</v>
      </c>
    </row>
    <row r="31" spans="1:8" ht="13.5" thickTop="1">
      <c r="A31" s="148"/>
      <c r="B31" s="217">
        <v>3</v>
      </c>
      <c r="C31" s="161" t="s">
        <v>1</v>
      </c>
      <c r="D31" s="15" t="s">
        <v>4</v>
      </c>
      <c r="E31" s="16" t="str">
        <f>ТО15000!E34</f>
        <v>Oil 0W30 </v>
      </c>
      <c r="F31" s="2">
        <v>4.9</v>
      </c>
      <c r="G31" s="68">
        <f>ТО15000!G34</f>
        <v>571</v>
      </c>
      <c r="H31" s="35">
        <f>F31*G31</f>
        <v>2797.9</v>
      </c>
    </row>
    <row r="32" spans="1:8" ht="12.75">
      <c r="A32" s="148"/>
      <c r="B32" s="217"/>
      <c r="C32" s="159"/>
      <c r="D32" s="15" t="s">
        <v>7</v>
      </c>
      <c r="E32" s="2" t="str">
        <f>'[2]Запчасти'!$B$148</f>
        <v>MD352626</v>
      </c>
      <c r="F32" s="2">
        <v>1</v>
      </c>
      <c r="G32" s="68">
        <f>'[2]Запчасти'!$C$148</f>
        <v>965.07</v>
      </c>
      <c r="H32" s="35">
        <f aca="true" t="shared" si="2" ref="H32:H39">F32*G32</f>
        <v>965.07</v>
      </c>
    </row>
    <row r="33" spans="1:8" ht="12.75">
      <c r="A33" s="148"/>
      <c r="B33" s="217"/>
      <c r="C33" s="159"/>
      <c r="D33" s="15" t="s">
        <v>8</v>
      </c>
      <c r="E33" s="2" t="str">
        <f>'[2]Запчасти'!$B$149</f>
        <v>7803A028</v>
      </c>
      <c r="F33" s="2">
        <v>1</v>
      </c>
      <c r="G33" s="68">
        <f>'[2]Запчасти'!$C$149</f>
        <v>1259.17</v>
      </c>
      <c r="H33" s="35">
        <f t="shared" si="2"/>
        <v>1259.17</v>
      </c>
    </row>
    <row r="34" spans="1:8" ht="12.75">
      <c r="A34" s="148"/>
      <c r="B34" s="217"/>
      <c r="C34" s="159"/>
      <c r="D34" s="15" t="s">
        <v>69</v>
      </c>
      <c r="E34" s="3" t="str">
        <f>'[2]Масла и технические жидкости'!$B$34</f>
        <v>Hypoid Gear Oil API GL4 SAE 75W90</v>
      </c>
      <c r="F34" s="2">
        <v>3.2</v>
      </c>
      <c r="G34" s="68">
        <f>'[2]Масла и технические жидкости'!$C$34</f>
        <v>896.2</v>
      </c>
      <c r="H34" s="35">
        <f t="shared" si="2"/>
        <v>2867.84</v>
      </c>
    </row>
    <row r="35" spans="1:8" ht="12.75">
      <c r="A35" s="148"/>
      <c r="B35" s="217"/>
      <c r="C35" s="159"/>
      <c r="D35" s="15" t="s">
        <v>24</v>
      </c>
      <c r="E35" s="3" t="str">
        <f>'[2]Масла и технические жидкости'!$B$34</f>
        <v>Hypoid Gear Oil API GL4 SAE 75W90</v>
      </c>
      <c r="F35" s="2">
        <v>2.8</v>
      </c>
      <c r="G35" s="68">
        <f>'[2]Масла и технические жидкости'!$C$34</f>
        <v>896.2</v>
      </c>
      <c r="H35" s="35">
        <f t="shared" si="2"/>
        <v>2509.36</v>
      </c>
    </row>
    <row r="36" spans="1:8" ht="12.75">
      <c r="A36" s="148"/>
      <c r="B36" s="217"/>
      <c r="C36" s="159"/>
      <c r="D36" s="48" t="s">
        <v>46</v>
      </c>
      <c r="E36" s="4" t="str">
        <f>'[2]Масла и технические жидкости'!$B$36</f>
        <v>Super Hypoid Gear Oil SAE 90 GL-5</v>
      </c>
      <c r="F36" s="2">
        <v>1.6</v>
      </c>
      <c r="G36" s="68">
        <f>'[2]Масла и технические жидкости'!$C$36</f>
        <v>831</v>
      </c>
      <c r="H36" s="35">
        <f t="shared" si="2"/>
        <v>1329.6000000000001</v>
      </c>
    </row>
    <row r="37" spans="1:8" ht="12.75">
      <c r="A37" s="148"/>
      <c r="B37" s="217"/>
      <c r="C37" s="159"/>
      <c r="D37" s="15"/>
      <c r="E37" s="2"/>
      <c r="F37" s="2"/>
      <c r="G37" s="2"/>
      <c r="H37" s="35">
        <f t="shared" si="2"/>
        <v>0</v>
      </c>
    </row>
    <row r="38" spans="1:8" ht="12.75">
      <c r="A38" s="148"/>
      <c r="B38" s="217"/>
      <c r="C38" s="159"/>
      <c r="D38" s="15"/>
      <c r="E38" s="2"/>
      <c r="F38" s="2"/>
      <c r="G38" s="2"/>
      <c r="H38" s="35">
        <f t="shared" si="2"/>
        <v>0</v>
      </c>
    </row>
    <row r="39" spans="1:8" ht="13.5" thickBot="1">
      <c r="A39" s="148"/>
      <c r="B39" s="217"/>
      <c r="C39" s="159"/>
      <c r="D39" s="15"/>
      <c r="E39" s="2"/>
      <c r="F39" s="2"/>
      <c r="G39" s="2"/>
      <c r="H39" s="35">
        <f t="shared" si="2"/>
        <v>0</v>
      </c>
    </row>
    <row r="40" spans="1:8" ht="14.25" thickBot="1" thickTop="1">
      <c r="A40" s="148"/>
      <c r="B40" s="217"/>
      <c r="C40" s="162"/>
      <c r="D40" s="46" t="s">
        <v>11</v>
      </c>
      <c r="E40" s="84"/>
      <c r="F40" s="84"/>
      <c r="G40" s="84"/>
      <c r="H40" s="36">
        <f>SUM(H31:H39)</f>
        <v>11728.94</v>
      </c>
    </row>
    <row r="41" spans="1:8" ht="13.5" thickTop="1">
      <c r="A41" s="148"/>
      <c r="B41" s="217"/>
      <c r="C41" s="159" t="s">
        <v>2</v>
      </c>
      <c r="D41" s="15" t="s">
        <v>4</v>
      </c>
      <c r="E41" s="16" t="str">
        <f>ТО15000!E45</f>
        <v>Oil 0W30 </v>
      </c>
      <c r="F41" s="2">
        <v>4.9</v>
      </c>
      <c r="G41" s="68">
        <f>ТО15000!G45</f>
        <v>571</v>
      </c>
      <c r="H41" s="35">
        <f>F41*G41</f>
        <v>2797.9</v>
      </c>
    </row>
    <row r="42" spans="1:8" ht="12.75">
      <c r="A42" s="148"/>
      <c r="B42" s="217"/>
      <c r="C42" s="159"/>
      <c r="D42" s="15" t="s">
        <v>7</v>
      </c>
      <c r="E42" s="2" t="str">
        <f>'[2]Запчасти'!$B$148</f>
        <v>MD352626</v>
      </c>
      <c r="F42" s="2">
        <v>1</v>
      </c>
      <c r="G42" s="68">
        <f>'[2]Запчасти'!$C$148</f>
        <v>965.07</v>
      </c>
      <c r="H42" s="35">
        <f aca="true" t="shared" si="3" ref="H42:H48">F42*G42</f>
        <v>965.07</v>
      </c>
    </row>
    <row r="43" spans="1:8" ht="12.75">
      <c r="A43" s="148"/>
      <c r="B43" s="217"/>
      <c r="C43" s="159"/>
      <c r="D43" s="15" t="s">
        <v>8</v>
      </c>
      <c r="E43" s="2" t="str">
        <f>'[2]Запчасти'!$B$149</f>
        <v>7803A028</v>
      </c>
      <c r="F43" s="2">
        <v>1</v>
      </c>
      <c r="G43" s="68">
        <f>'[2]Запчасти'!$C$149</f>
        <v>1259.17</v>
      </c>
      <c r="H43" s="35">
        <f t="shared" si="3"/>
        <v>1259.17</v>
      </c>
    </row>
    <row r="44" spans="1:8" ht="12.75">
      <c r="A44" s="148"/>
      <c r="B44" s="217"/>
      <c r="C44" s="159"/>
      <c r="D44" s="15" t="s">
        <v>24</v>
      </c>
      <c r="E44" s="3" t="str">
        <f>'[2]Масла и технические жидкости'!$B$34</f>
        <v>Hypoid Gear Oil API GL4 SAE 75W90</v>
      </c>
      <c r="F44" s="2">
        <v>2.8</v>
      </c>
      <c r="G44" s="68">
        <f>'[2]Масла и технические жидкости'!$C$34</f>
        <v>896.2</v>
      </c>
      <c r="H44" s="35">
        <f t="shared" si="3"/>
        <v>2509.36</v>
      </c>
    </row>
    <row r="45" spans="1:8" ht="12.75">
      <c r="A45" s="148"/>
      <c r="B45" s="217"/>
      <c r="C45" s="159"/>
      <c r="D45" s="48" t="s">
        <v>46</v>
      </c>
      <c r="E45" s="4" t="str">
        <f>'[2]Масла и технические жидкости'!$B$36</f>
        <v>Super Hypoid Gear Oil SAE 90 GL-5</v>
      </c>
      <c r="F45" s="2">
        <v>1.6</v>
      </c>
      <c r="G45" s="68">
        <f>'[2]Масла и технические жидкости'!$C$36</f>
        <v>831</v>
      </c>
      <c r="H45" s="35">
        <f t="shared" si="3"/>
        <v>1329.6000000000001</v>
      </c>
    </row>
    <row r="46" spans="1:8" ht="12.75">
      <c r="A46" s="148"/>
      <c r="B46" s="217"/>
      <c r="C46" s="159"/>
      <c r="D46" s="15"/>
      <c r="E46" s="2"/>
      <c r="F46" s="2"/>
      <c r="G46" s="2"/>
      <c r="H46" s="35">
        <f t="shared" si="3"/>
        <v>0</v>
      </c>
    </row>
    <row r="47" spans="1:8" ht="12.75">
      <c r="A47" s="148"/>
      <c r="B47" s="217"/>
      <c r="C47" s="159"/>
      <c r="D47" s="15"/>
      <c r="E47" s="2"/>
      <c r="F47" s="2"/>
      <c r="G47" s="2"/>
      <c r="H47" s="35">
        <f t="shared" si="3"/>
        <v>0</v>
      </c>
    </row>
    <row r="48" spans="1:8" ht="13.5" thickBot="1">
      <c r="A48" s="148"/>
      <c r="B48" s="217"/>
      <c r="C48" s="159"/>
      <c r="D48" s="15"/>
      <c r="E48" s="2"/>
      <c r="F48" s="2"/>
      <c r="G48" s="2"/>
      <c r="H48" s="35">
        <f t="shared" si="3"/>
        <v>0</v>
      </c>
    </row>
    <row r="49" spans="1:8" ht="14.25" thickBot="1" thickTop="1">
      <c r="A49" s="148"/>
      <c r="B49" s="218"/>
      <c r="C49" s="160"/>
      <c r="D49" s="46" t="s">
        <v>11</v>
      </c>
      <c r="E49" s="2"/>
      <c r="F49" s="2"/>
      <c r="G49" s="2"/>
      <c r="H49" s="36">
        <f>SUM(H41:H48)</f>
        <v>8861.1</v>
      </c>
    </row>
    <row r="50" spans="1:8" ht="13.5" thickTop="1">
      <c r="A50" s="148"/>
      <c r="B50" s="171" t="str">
        <f>B7</f>
        <v>3,8 MIVEC</v>
      </c>
      <c r="C50" s="161" t="s">
        <v>1</v>
      </c>
      <c r="D50" s="47"/>
      <c r="E50" s="16"/>
      <c r="F50" s="16"/>
      <c r="G50" s="79"/>
      <c r="H50" s="35">
        <f>F50*G50</f>
        <v>0</v>
      </c>
    </row>
    <row r="51" spans="1:8" ht="12.75">
      <c r="A51" s="148"/>
      <c r="B51" s="171"/>
      <c r="C51" s="159"/>
      <c r="D51" s="15"/>
      <c r="E51" s="3"/>
      <c r="F51" s="3"/>
      <c r="G51" s="73"/>
      <c r="H51" s="35">
        <f aca="true" t="shared" si="4" ref="H51:H58">F51*G51</f>
        <v>0</v>
      </c>
    </row>
    <row r="52" spans="1:8" ht="12.75">
      <c r="A52" s="148"/>
      <c r="B52" s="171"/>
      <c r="C52" s="159"/>
      <c r="D52" s="15"/>
      <c r="E52" s="3"/>
      <c r="F52" s="3"/>
      <c r="G52" s="73"/>
      <c r="H52" s="35">
        <f t="shared" si="4"/>
        <v>0</v>
      </c>
    </row>
    <row r="53" spans="1:8" ht="12.75">
      <c r="A53" s="148"/>
      <c r="B53" s="171"/>
      <c r="C53" s="159"/>
      <c r="D53" s="17"/>
      <c r="E53" s="3"/>
      <c r="F53" s="3"/>
      <c r="G53" s="73"/>
      <c r="H53" s="35">
        <f t="shared" si="4"/>
        <v>0</v>
      </c>
    </row>
    <row r="54" spans="1:8" ht="12.75">
      <c r="A54" s="148"/>
      <c r="B54" s="171"/>
      <c r="C54" s="159"/>
      <c r="D54" s="15"/>
      <c r="E54" s="3"/>
      <c r="F54" s="3"/>
      <c r="G54" s="73"/>
      <c r="H54" s="35">
        <f t="shared" si="4"/>
        <v>0</v>
      </c>
    </row>
    <row r="55" spans="1:8" ht="12.75">
      <c r="A55" s="148"/>
      <c r="B55" s="171"/>
      <c r="C55" s="159"/>
      <c r="E55" s="3"/>
      <c r="F55" s="3"/>
      <c r="G55" s="73"/>
      <c r="H55" s="35">
        <f t="shared" si="4"/>
        <v>0</v>
      </c>
    </row>
    <row r="56" spans="1:8" ht="12.75">
      <c r="A56" s="148"/>
      <c r="B56" s="171"/>
      <c r="C56" s="159"/>
      <c r="D56" s="15"/>
      <c r="E56" s="3"/>
      <c r="F56" s="3"/>
      <c r="G56" s="73"/>
      <c r="H56" s="35">
        <f t="shared" si="4"/>
        <v>0</v>
      </c>
    </row>
    <row r="57" spans="1:8" ht="12.75">
      <c r="A57" s="148"/>
      <c r="B57" s="171"/>
      <c r="C57" s="159"/>
      <c r="D57" s="15"/>
      <c r="E57" s="3"/>
      <c r="F57" s="3"/>
      <c r="G57" s="73"/>
      <c r="H57" s="35">
        <f t="shared" si="4"/>
        <v>0</v>
      </c>
    </row>
    <row r="58" spans="1:8" ht="13.5" thickBot="1">
      <c r="A58" s="148"/>
      <c r="B58" s="171"/>
      <c r="C58" s="159"/>
      <c r="D58" s="15"/>
      <c r="E58" s="3"/>
      <c r="F58" s="3"/>
      <c r="G58" s="73"/>
      <c r="H58" s="35">
        <f t="shared" si="4"/>
        <v>0</v>
      </c>
    </row>
    <row r="59" spans="1:8" ht="14.25" thickBot="1" thickTop="1">
      <c r="A59" s="148"/>
      <c r="B59" s="171"/>
      <c r="C59" s="162"/>
      <c r="D59" s="46" t="s">
        <v>11</v>
      </c>
      <c r="E59" s="132"/>
      <c r="F59" s="132"/>
      <c r="G59" s="177"/>
      <c r="H59" s="36">
        <f>SUM(H50:H58)</f>
        <v>0</v>
      </c>
    </row>
    <row r="60" spans="1:8" ht="13.5" thickTop="1">
      <c r="A60" s="148"/>
      <c r="B60" s="171"/>
      <c r="C60" s="159" t="s">
        <v>2</v>
      </c>
      <c r="D60" s="47" t="s">
        <v>4</v>
      </c>
      <c r="E60" s="16" t="str">
        <f>ТО15000!E67</f>
        <v>Oil 0W30 </v>
      </c>
      <c r="F60" s="16">
        <f>ТО15000!F67</f>
        <v>4.9</v>
      </c>
      <c r="G60" s="79">
        <f>ТО15000!G67</f>
        <v>571</v>
      </c>
      <c r="H60" s="35">
        <f>F60*G60</f>
        <v>2797.9</v>
      </c>
    </row>
    <row r="61" spans="1:8" ht="12.75">
      <c r="A61" s="148"/>
      <c r="B61" s="171"/>
      <c r="C61" s="159"/>
      <c r="D61" s="15" t="s">
        <v>7</v>
      </c>
      <c r="E61" s="3" t="str">
        <f>ТО15000!E68</f>
        <v>MD352626</v>
      </c>
      <c r="F61" s="3">
        <f>ТО15000!F68</f>
        <v>1</v>
      </c>
      <c r="G61" s="73">
        <f>ТО15000!G68</f>
        <v>965.07</v>
      </c>
      <c r="H61" s="35">
        <f aca="true" t="shared" si="5" ref="H61:H67">F61*G61</f>
        <v>965.07</v>
      </c>
    </row>
    <row r="62" spans="1:8" ht="12.75">
      <c r="A62" s="148"/>
      <c r="B62" s="171"/>
      <c r="C62" s="159"/>
      <c r="D62" s="15" t="s">
        <v>8</v>
      </c>
      <c r="E62" s="3" t="str">
        <f>ТО15000!E69</f>
        <v>7803A028</v>
      </c>
      <c r="F62" s="3">
        <f>ТО15000!F69</f>
        <v>1</v>
      </c>
      <c r="G62" s="73">
        <f>ТО15000!G69</f>
        <v>1259.17</v>
      </c>
      <c r="H62" s="35">
        <f t="shared" si="5"/>
        <v>1259.17</v>
      </c>
    </row>
    <row r="63" spans="1:8" ht="12.75">
      <c r="A63" s="148"/>
      <c r="B63" s="171"/>
      <c r="C63" s="159"/>
      <c r="D63" s="15" t="s">
        <v>24</v>
      </c>
      <c r="E63" s="3" t="str">
        <f>'[2]Масла и технические жидкости'!$B$34</f>
        <v>Hypoid Gear Oil API GL4 SAE 75W90</v>
      </c>
      <c r="F63" s="3">
        <f>ТО45000!F63</f>
        <v>2.8</v>
      </c>
      <c r="G63" s="73">
        <f>'[2]Масла и технические жидкости'!$C$34</f>
        <v>896.2</v>
      </c>
      <c r="H63" s="35">
        <f t="shared" si="5"/>
        <v>2509.36</v>
      </c>
    </row>
    <row r="64" spans="1:8" ht="12.75">
      <c r="A64" s="148"/>
      <c r="B64" s="171"/>
      <c r="C64" s="159"/>
      <c r="D64" s="48" t="s">
        <v>46</v>
      </c>
      <c r="E64" s="3" t="str">
        <f>'[2]Масла и технические жидкости'!$B$36</f>
        <v>Super Hypoid Gear Oil SAE 90 GL-5</v>
      </c>
      <c r="F64" s="3">
        <f>ТО45000!F64</f>
        <v>1.6</v>
      </c>
      <c r="G64" s="73">
        <f>'[2]Масла и технические жидкости'!$C$36</f>
        <v>831</v>
      </c>
      <c r="H64" s="35">
        <f t="shared" si="5"/>
        <v>1329.6000000000001</v>
      </c>
    </row>
    <row r="65" spans="1:8" ht="12.75">
      <c r="A65" s="149"/>
      <c r="B65" s="171"/>
      <c r="C65" s="159"/>
      <c r="D65" s="15"/>
      <c r="E65" s="3"/>
      <c r="F65" s="3"/>
      <c r="G65" s="73"/>
      <c r="H65" s="35">
        <f t="shared" si="5"/>
        <v>0</v>
      </c>
    </row>
    <row r="66" spans="1:8" ht="12.75">
      <c r="A66" s="149"/>
      <c r="B66" s="171"/>
      <c r="C66" s="159"/>
      <c r="D66" s="15"/>
      <c r="E66" s="3"/>
      <c r="F66" s="3"/>
      <c r="G66" s="73"/>
      <c r="H66" s="35">
        <f t="shared" si="5"/>
        <v>0</v>
      </c>
    </row>
    <row r="67" spans="1:8" ht="13.5" thickBot="1">
      <c r="A67" s="149"/>
      <c r="B67" s="171"/>
      <c r="C67" s="159"/>
      <c r="D67" s="15"/>
      <c r="E67" s="3"/>
      <c r="F67" s="3"/>
      <c r="G67" s="73"/>
      <c r="H67" s="35">
        <f t="shared" si="5"/>
        <v>0</v>
      </c>
    </row>
    <row r="68" spans="1:8" ht="14.25" thickBot="1" thickTop="1">
      <c r="A68" s="150"/>
      <c r="B68" s="172"/>
      <c r="C68" s="160"/>
      <c r="D68" s="44" t="s">
        <v>11</v>
      </c>
      <c r="E68" s="180"/>
      <c r="F68" s="180"/>
      <c r="G68" s="181"/>
      <c r="H68" s="36">
        <f>SUM(H60:H67)</f>
        <v>8861.1</v>
      </c>
    </row>
    <row r="69" spans="1:8" ht="14.25" customHeight="1" thickBot="1" thickTop="1">
      <c r="A69" s="143" t="s">
        <v>74</v>
      </c>
      <c r="B69" s="145" t="str">
        <f>B12</f>
        <v>3,2 DI-D</v>
      </c>
      <c r="C69" s="8" t="s">
        <v>1</v>
      </c>
      <c r="D69" s="182"/>
      <c r="E69" s="182"/>
      <c r="F69" s="182"/>
      <c r="G69" s="182"/>
      <c r="H69" s="37">
        <f>H21+G3</f>
        <v>22093.95</v>
      </c>
    </row>
    <row r="70" spans="1:8" ht="14.25" thickBot="1" thickTop="1">
      <c r="A70" s="143"/>
      <c r="B70" s="146"/>
      <c r="C70" s="9" t="s">
        <v>2</v>
      </c>
      <c r="D70" s="173"/>
      <c r="E70" s="173"/>
      <c r="F70" s="173"/>
      <c r="G70" s="173"/>
      <c r="H70" s="37">
        <f>H30+G4</f>
        <v>18735.510000000002</v>
      </c>
    </row>
    <row r="71" spans="1:8" ht="14.25" thickBot="1" thickTop="1">
      <c r="A71" s="143"/>
      <c r="B71" s="185">
        <v>3</v>
      </c>
      <c r="C71" s="9" t="s">
        <v>1</v>
      </c>
      <c r="D71" s="83"/>
      <c r="E71" s="83"/>
      <c r="F71" s="83"/>
      <c r="G71" s="83"/>
      <c r="H71" s="37">
        <f>H40+G5</f>
        <v>16634.940000000002</v>
      </c>
    </row>
    <row r="72" spans="1:8" ht="14.25" thickBot="1" thickTop="1">
      <c r="A72" s="143"/>
      <c r="B72" s="186"/>
      <c r="C72" s="9" t="s">
        <v>2</v>
      </c>
      <c r="D72" s="83"/>
      <c r="E72" s="83"/>
      <c r="F72" s="83"/>
      <c r="G72" s="83"/>
      <c r="H72" s="37">
        <f>H49+G6</f>
        <v>13521.8</v>
      </c>
    </row>
    <row r="73" spans="1:8" ht="14.25" thickBot="1" thickTop="1">
      <c r="A73" s="143"/>
      <c r="B73" s="146" t="str">
        <f>B50</f>
        <v>3,8 MIVEC</v>
      </c>
      <c r="C73" s="9" t="s">
        <v>1</v>
      </c>
      <c r="D73" s="173"/>
      <c r="E73" s="173"/>
      <c r="F73" s="173"/>
      <c r="G73" s="173"/>
      <c r="H73" s="37"/>
    </row>
    <row r="74" spans="1:8" ht="14.25" thickBot="1" thickTop="1">
      <c r="A74" s="144"/>
      <c r="B74" s="147"/>
      <c r="C74" s="10" t="s">
        <v>2</v>
      </c>
      <c r="D74" s="174"/>
      <c r="E74" s="174"/>
      <c r="F74" s="174"/>
      <c r="G74" s="174"/>
      <c r="H74" s="37">
        <f>H68+G8</f>
        <v>13521.8</v>
      </c>
    </row>
    <row r="75" spans="1:8" ht="13.5" customHeight="1" thickBot="1" thickTop="1">
      <c r="A75" s="135" t="s">
        <v>75</v>
      </c>
      <c r="B75" s="163" t="str">
        <f>B69</f>
        <v>3,2 DI-D</v>
      </c>
      <c r="C75" s="11" t="s">
        <v>1</v>
      </c>
      <c r="D75" s="165"/>
      <c r="E75" s="165"/>
      <c r="F75" s="165"/>
      <c r="G75" s="165"/>
      <c r="H75" s="38">
        <f>H69+G9+G10</f>
        <v>27245.25</v>
      </c>
    </row>
    <row r="76" spans="1:8" ht="14.25" thickBot="1" thickTop="1">
      <c r="A76" s="135"/>
      <c r="B76" s="164"/>
      <c r="C76" s="12" t="s">
        <v>2</v>
      </c>
      <c r="D76" s="166"/>
      <c r="E76" s="166"/>
      <c r="F76" s="166"/>
      <c r="G76" s="166"/>
      <c r="H76" s="38">
        <f>H70+G9+G10</f>
        <v>23886.81</v>
      </c>
    </row>
    <row r="77" spans="1:8" ht="14.25" thickBot="1" thickTop="1">
      <c r="A77" s="135"/>
      <c r="B77" s="169">
        <v>3</v>
      </c>
      <c r="C77" s="12" t="s">
        <v>1</v>
      </c>
      <c r="D77" s="166"/>
      <c r="E77" s="166"/>
      <c r="F77" s="166"/>
      <c r="G77" s="118"/>
      <c r="H77" s="38">
        <f>H71+G9+G10</f>
        <v>21786.24</v>
      </c>
    </row>
    <row r="78" spans="1:8" ht="14.25" thickBot="1" thickTop="1">
      <c r="A78" s="135"/>
      <c r="B78" s="170"/>
      <c r="C78" s="12" t="s">
        <v>2</v>
      </c>
      <c r="D78" s="166"/>
      <c r="E78" s="166"/>
      <c r="F78" s="166"/>
      <c r="G78" s="118"/>
      <c r="H78" s="38">
        <f>H72+G9+G10</f>
        <v>18673.1</v>
      </c>
    </row>
    <row r="79" spans="1:8" ht="14.25" thickBot="1" thickTop="1">
      <c r="A79" s="135"/>
      <c r="B79" s="164" t="str">
        <f>B73</f>
        <v>3,8 MIVEC</v>
      </c>
      <c r="C79" s="12" t="s">
        <v>1</v>
      </c>
      <c r="D79" s="166"/>
      <c r="E79" s="166"/>
      <c r="F79" s="166"/>
      <c r="G79" s="166"/>
      <c r="H79" s="38"/>
    </row>
    <row r="80" spans="1:8" ht="14.25" thickBot="1" thickTop="1">
      <c r="A80" s="136"/>
      <c r="B80" s="167"/>
      <c r="C80" s="13" t="s">
        <v>2</v>
      </c>
      <c r="D80" s="168"/>
      <c r="E80" s="168"/>
      <c r="F80" s="168"/>
      <c r="G80" s="168"/>
      <c r="H80" s="38">
        <f>H74+G9+G10</f>
        <v>18673.1</v>
      </c>
    </row>
    <row r="81" ht="13.5" thickTop="1"/>
  </sheetData>
  <sheetProtection/>
  <mergeCells count="55">
    <mergeCell ref="E2:F2"/>
    <mergeCell ref="E3:F8"/>
    <mergeCell ref="E9:F9"/>
    <mergeCell ref="E10:F10"/>
    <mergeCell ref="A69:A74"/>
    <mergeCell ref="B69:B70"/>
    <mergeCell ref="D69:G69"/>
    <mergeCell ref="D70:G70"/>
    <mergeCell ref="B73:B74"/>
    <mergeCell ref="D73:G73"/>
    <mergeCell ref="A75:A80"/>
    <mergeCell ref="B75:B76"/>
    <mergeCell ref="D75:G75"/>
    <mergeCell ref="D76:G76"/>
    <mergeCell ref="B79:B80"/>
    <mergeCell ref="D79:G79"/>
    <mergeCell ref="D80:G80"/>
    <mergeCell ref="B77:B78"/>
    <mergeCell ref="D77:G77"/>
    <mergeCell ref="D78:G78"/>
    <mergeCell ref="D74:G74"/>
    <mergeCell ref="B71:B72"/>
    <mergeCell ref="B50:B68"/>
    <mergeCell ref="C50:C59"/>
    <mergeCell ref="E59:G59"/>
    <mergeCell ref="C60:C68"/>
    <mergeCell ref="E68:G68"/>
    <mergeCell ref="G2:H2"/>
    <mergeCell ref="G3:H3"/>
    <mergeCell ref="A12:A68"/>
    <mergeCell ref="B12:B30"/>
    <mergeCell ref="C12:C21"/>
    <mergeCell ref="A9:A10"/>
    <mergeCell ref="B9:C9"/>
    <mergeCell ref="E21:G21"/>
    <mergeCell ref="C22:C30"/>
    <mergeCell ref="E30:G30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9:H9"/>
    <mergeCell ref="B5:B6"/>
    <mergeCell ref="G5:H5"/>
    <mergeCell ref="G6:H6"/>
    <mergeCell ref="B31:B49"/>
    <mergeCell ref="C31:C40"/>
    <mergeCell ref="C41:C49"/>
    <mergeCell ref="G10:H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L53" sqref="L5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20.75390625" style="107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41</v>
      </c>
      <c r="E1" s="128"/>
      <c r="F1" s="128"/>
      <c r="G1" s="129"/>
      <c r="H1" s="130"/>
    </row>
    <row r="2" spans="1:8" ht="16.5" thickTop="1">
      <c r="A2" s="131"/>
      <c r="B2" s="132"/>
      <c r="C2" s="132"/>
      <c r="D2" s="96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ТО225000!B3</f>
        <v>3,2 DI-D</v>
      </c>
      <c r="C3" s="6" t="s">
        <v>1</v>
      </c>
      <c r="D3" s="88">
        <v>5</v>
      </c>
      <c r="E3" s="187">
        <f>ТО15000!E3</f>
        <v>2453</v>
      </c>
      <c r="F3" s="188"/>
      <c r="G3" s="116">
        <f>D3*E3</f>
        <v>12265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88">
        <v>4.8</v>
      </c>
      <c r="E4" s="189"/>
      <c r="F4" s="190"/>
      <c r="G4" s="116">
        <f>D4*E3</f>
        <v>11774.4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88">
        <v>4.4</v>
      </c>
      <c r="E5" s="189"/>
      <c r="F5" s="190"/>
      <c r="G5" s="116">
        <f>D5*E3</f>
        <v>10793.2</v>
      </c>
      <c r="H5" s="1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88">
        <v>4.4</v>
      </c>
      <c r="E6" s="189"/>
      <c r="F6" s="190"/>
      <c r="G6" s="116">
        <f>D6*E3</f>
        <v>10793.2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ТО225000!B7</f>
        <v>3,8 MIVEC</v>
      </c>
      <c r="C7" s="6" t="s">
        <v>1</v>
      </c>
      <c r="D7" s="88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97">
        <v>5.1</v>
      </c>
      <c r="E8" s="191"/>
      <c r="F8" s="192"/>
      <c r="G8" s="139">
        <f>D8*E3</f>
        <v>12510.3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/>
      <c r="C9" s="129"/>
      <c r="D9" s="98"/>
      <c r="E9" s="125"/>
      <c r="F9" s="122"/>
      <c r="G9" s="126"/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99">
        <f>ТО15000!D10</f>
        <v>0.5</v>
      </c>
      <c r="E10" s="158">
        <f>ТО15000!E10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100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59" t="str">
        <f>ТО210000!B12</f>
        <v>3,2 DI-D</v>
      </c>
      <c r="C12" s="161" t="s">
        <v>1</v>
      </c>
      <c r="D12" s="98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8"/>
      <c r="B13" s="149"/>
      <c r="C13" s="159"/>
      <c r="D13" s="98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8"/>
      <c r="B14" s="149"/>
      <c r="C14" s="159"/>
      <c r="D14" s="98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8"/>
      <c r="B15" s="149"/>
      <c r="C15" s="159"/>
      <c r="D15" s="101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aca="true" t="shared" si="0" ref="H15:H21">F15*G15</f>
        <v>2044.62</v>
      </c>
    </row>
    <row r="16" spans="1:8" ht="38.25">
      <c r="A16" s="148"/>
      <c r="B16" s="149"/>
      <c r="C16" s="159"/>
      <c r="D16" s="98" t="s">
        <v>21</v>
      </c>
      <c r="E16" s="3" t="s">
        <v>67</v>
      </c>
      <c r="F16" s="3">
        <v>1</v>
      </c>
      <c r="G16" s="71">
        <f>'[2]Масла и технические жидкости'!$C$6</f>
        <v>262.5</v>
      </c>
      <c r="H16" s="35">
        <f t="shared" si="0"/>
        <v>262.5</v>
      </c>
    </row>
    <row r="17" spans="1:8" ht="12.75">
      <c r="A17" s="148"/>
      <c r="B17" s="149"/>
      <c r="C17" s="159"/>
      <c r="D17" s="98" t="s">
        <v>22</v>
      </c>
      <c r="E17" s="3" t="s">
        <v>64</v>
      </c>
      <c r="F17" s="3">
        <v>1</v>
      </c>
      <c r="G17" s="71">
        <f>'[2]Запчасти'!$C$156</f>
        <v>2547.23</v>
      </c>
      <c r="H17" s="35">
        <f>F17*G17</f>
        <v>2547.23</v>
      </c>
    </row>
    <row r="18" spans="1:8" ht="25.5">
      <c r="A18" s="148"/>
      <c r="B18" s="149"/>
      <c r="C18" s="159"/>
      <c r="D18" s="98" t="s">
        <v>27</v>
      </c>
      <c r="E18" s="3" t="str">
        <f>'[2]Масла и технические жидкости'!$B$14</f>
        <v>Antifreeze Extra</v>
      </c>
      <c r="F18" s="3">
        <v>11</v>
      </c>
      <c r="G18" s="71">
        <f>'[2]Масла и технические жидкости'!$C$14</f>
        <v>347.57</v>
      </c>
      <c r="H18" s="35">
        <f t="shared" si="0"/>
        <v>3823.27</v>
      </c>
    </row>
    <row r="19" spans="1:8" ht="25.5">
      <c r="A19" s="148"/>
      <c r="B19" s="149"/>
      <c r="C19" s="159"/>
      <c r="D19" s="101" t="s">
        <v>70</v>
      </c>
      <c r="E19" s="3" t="str">
        <f>'[2]Запчасти'!$B$158</f>
        <v>MR556587</v>
      </c>
      <c r="F19" s="3">
        <v>1</v>
      </c>
      <c r="G19" s="71">
        <v>0</v>
      </c>
      <c r="H19" s="35">
        <f t="shared" si="0"/>
        <v>0</v>
      </c>
    </row>
    <row r="20" spans="1:8" ht="25.5">
      <c r="A20" s="148"/>
      <c r="B20" s="149"/>
      <c r="C20" s="159"/>
      <c r="D20" s="98" t="s">
        <v>59</v>
      </c>
      <c r="E20" s="3" t="str">
        <f>'[2]Запчасти'!$B$159</f>
        <v>MN106046</v>
      </c>
      <c r="F20" s="3">
        <v>1</v>
      </c>
      <c r="G20" s="73">
        <f>'[2]Запчасти'!$C$159</f>
        <v>253.22</v>
      </c>
      <c r="H20" s="35">
        <f t="shared" si="0"/>
        <v>253.22</v>
      </c>
    </row>
    <row r="21" spans="1:8" ht="13.5" thickBot="1">
      <c r="A21" s="148"/>
      <c r="B21" s="149"/>
      <c r="C21" s="159"/>
      <c r="D21" s="98"/>
      <c r="E21" s="3"/>
      <c r="F21" s="3"/>
      <c r="G21" s="73"/>
      <c r="H21" s="35">
        <f t="shared" si="0"/>
        <v>0</v>
      </c>
    </row>
    <row r="22" spans="1:8" ht="14.25" thickBot="1" thickTop="1">
      <c r="A22" s="148"/>
      <c r="B22" s="149"/>
      <c r="C22" s="162"/>
      <c r="D22" s="102" t="s">
        <v>11</v>
      </c>
      <c r="E22" s="132"/>
      <c r="F22" s="132"/>
      <c r="G22" s="177"/>
      <c r="H22" s="36">
        <f>SUM(H12:H21)</f>
        <v>15895.57</v>
      </c>
    </row>
    <row r="23" spans="1:8" ht="13.5" thickTop="1">
      <c r="A23" s="148"/>
      <c r="B23" s="149"/>
      <c r="C23" s="159" t="s">
        <v>2</v>
      </c>
      <c r="D23" s="98" t="s">
        <v>4</v>
      </c>
      <c r="E23" s="16" t="str">
        <f>ТО15000!E23</f>
        <v>Oil 5W30 </v>
      </c>
      <c r="F23" s="16">
        <v>9.3</v>
      </c>
      <c r="G23" s="78">
        <f>ТО15000!G23</f>
        <v>508</v>
      </c>
      <c r="H23" s="35">
        <f>F23*G23</f>
        <v>4724.400000000001</v>
      </c>
    </row>
    <row r="24" spans="1:8" ht="12.75">
      <c r="A24" s="148"/>
      <c r="B24" s="149"/>
      <c r="C24" s="159"/>
      <c r="D24" s="98" t="s">
        <v>7</v>
      </c>
      <c r="E24" s="3" t="s">
        <v>63</v>
      </c>
      <c r="F24" s="3">
        <v>1</v>
      </c>
      <c r="G24" s="71">
        <f>'[2]Запчасти'!$C$155</f>
        <v>981.16</v>
      </c>
      <c r="H24" s="35">
        <f aca="true" t="shared" si="1" ref="H24:H32">F24*G24</f>
        <v>981.16</v>
      </c>
    </row>
    <row r="25" spans="1:8" ht="12.75">
      <c r="A25" s="148"/>
      <c r="B25" s="149"/>
      <c r="C25" s="159"/>
      <c r="D25" s="98" t="s">
        <v>8</v>
      </c>
      <c r="E25" s="3" t="s">
        <v>65</v>
      </c>
      <c r="F25" s="3">
        <v>1</v>
      </c>
      <c r="G25" s="71">
        <f>'[2]Запчасти'!$C$149</f>
        <v>1259.17</v>
      </c>
      <c r="H25" s="35">
        <f t="shared" si="1"/>
        <v>1259.17</v>
      </c>
    </row>
    <row r="26" spans="1:8" ht="12.75">
      <c r="A26" s="148"/>
      <c r="B26" s="149"/>
      <c r="C26" s="159"/>
      <c r="D26" s="101" t="s">
        <v>61</v>
      </c>
      <c r="E26" s="3" t="s">
        <v>66</v>
      </c>
      <c r="F26" s="3">
        <v>1</v>
      </c>
      <c r="G26" s="71">
        <f>'[2]Запчасти'!$C$157</f>
        <v>2044.62</v>
      </c>
      <c r="H26" s="35">
        <f t="shared" si="1"/>
        <v>2044.62</v>
      </c>
    </row>
    <row r="27" spans="1:8" ht="38.25">
      <c r="A27" s="148"/>
      <c r="B27" s="149"/>
      <c r="C27" s="159"/>
      <c r="D27" s="98" t="s">
        <v>68</v>
      </c>
      <c r="E27" s="3" t="s">
        <v>67</v>
      </c>
      <c r="F27" s="3">
        <v>1</v>
      </c>
      <c r="G27" s="71">
        <f>'[2]Масла и технические жидкости'!$C$6</f>
        <v>262.5</v>
      </c>
      <c r="H27" s="35">
        <f t="shared" si="1"/>
        <v>262.5</v>
      </c>
    </row>
    <row r="28" spans="1:8" ht="12.75">
      <c r="A28" s="148"/>
      <c r="B28" s="149"/>
      <c r="C28" s="159"/>
      <c r="D28" s="98" t="s">
        <v>22</v>
      </c>
      <c r="E28" s="3" t="s">
        <v>64</v>
      </c>
      <c r="F28" s="3">
        <v>1</v>
      </c>
      <c r="G28" s="71">
        <f>'[2]Запчасти'!$C$156</f>
        <v>2547.23</v>
      </c>
      <c r="H28" s="35">
        <f>F28*G28</f>
        <v>2547.23</v>
      </c>
    </row>
    <row r="29" spans="1:8" ht="25.5">
      <c r="A29" s="148"/>
      <c r="B29" s="149"/>
      <c r="C29" s="159"/>
      <c r="D29" s="98" t="s">
        <v>27</v>
      </c>
      <c r="E29" s="3" t="str">
        <f>'[2]Масла и технические жидкости'!$B$14</f>
        <v>Antifreeze Extra</v>
      </c>
      <c r="F29" s="3">
        <v>11</v>
      </c>
      <c r="G29" s="71">
        <f>'[2]Масла и технические жидкости'!$C$14</f>
        <v>347.57</v>
      </c>
      <c r="H29" s="35">
        <f t="shared" si="1"/>
        <v>3823.27</v>
      </c>
    </row>
    <row r="30" spans="1:8" ht="25.5">
      <c r="A30" s="148"/>
      <c r="B30" s="149"/>
      <c r="C30" s="159"/>
      <c r="D30" s="101" t="s">
        <v>70</v>
      </c>
      <c r="E30" s="3" t="str">
        <f>'[2]Запчасти'!$B$158</f>
        <v>MR556587</v>
      </c>
      <c r="F30" s="3">
        <v>1</v>
      </c>
      <c r="G30" s="71">
        <v>0</v>
      </c>
      <c r="H30" s="35">
        <f t="shared" si="1"/>
        <v>0</v>
      </c>
    </row>
    <row r="31" spans="1:8" ht="25.5">
      <c r="A31" s="148"/>
      <c r="B31" s="149"/>
      <c r="C31" s="159"/>
      <c r="D31" s="98" t="s">
        <v>59</v>
      </c>
      <c r="E31" s="3" t="str">
        <f>'[2]Запчасти'!$B$159</f>
        <v>MN106046</v>
      </c>
      <c r="F31" s="3">
        <v>1</v>
      </c>
      <c r="G31" s="73">
        <f>'[2]Запчасти'!$C$159</f>
        <v>253.22</v>
      </c>
      <c r="H31" s="35">
        <f t="shared" si="1"/>
        <v>253.22</v>
      </c>
    </row>
    <row r="32" spans="1:8" ht="13.5" thickBot="1">
      <c r="A32" s="148"/>
      <c r="B32" s="149"/>
      <c r="C32" s="159"/>
      <c r="D32" s="98"/>
      <c r="E32" s="3"/>
      <c r="F32" s="3"/>
      <c r="G32" s="73"/>
      <c r="H32" s="35">
        <f t="shared" si="1"/>
        <v>0</v>
      </c>
    </row>
    <row r="33" spans="1:8" ht="14.25" thickBot="1" thickTop="1">
      <c r="A33" s="148"/>
      <c r="B33" s="150"/>
      <c r="C33" s="159"/>
      <c r="D33" s="102" t="s">
        <v>11</v>
      </c>
      <c r="E33" s="132"/>
      <c r="F33" s="132"/>
      <c r="G33" s="177"/>
      <c r="H33" s="36">
        <f>SUM(H23:H32)</f>
        <v>15895.57</v>
      </c>
    </row>
    <row r="34" spans="1:8" ht="13.5" thickTop="1">
      <c r="A34" s="148"/>
      <c r="B34" s="217">
        <v>3</v>
      </c>
      <c r="C34" s="183" t="s">
        <v>1</v>
      </c>
      <c r="D34" s="98" t="s">
        <v>4</v>
      </c>
      <c r="E34" s="2" t="str">
        <f>ТО15000!E34</f>
        <v>Oil 0W30 </v>
      </c>
      <c r="F34" s="2">
        <v>4.9</v>
      </c>
      <c r="G34" s="68">
        <f>ТО15000!G34</f>
        <v>571</v>
      </c>
      <c r="H34" s="35">
        <f>F34*G34</f>
        <v>2797.9</v>
      </c>
    </row>
    <row r="35" spans="1:8" ht="12.75">
      <c r="A35" s="148"/>
      <c r="B35" s="217"/>
      <c r="C35" s="151"/>
      <c r="D35" s="98" t="s">
        <v>7</v>
      </c>
      <c r="E35" s="2" t="str">
        <f>'[2]Запчасти'!$B$194</f>
        <v>MD352626</v>
      </c>
      <c r="F35" s="2">
        <v>1</v>
      </c>
      <c r="G35" s="68">
        <f>'[2]Запчасти'!$C$194</f>
        <v>965.07</v>
      </c>
      <c r="H35" s="35">
        <f aca="true" t="shared" si="2" ref="H35:H44">F35*G35</f>
        <v>965.07</v>
      </c>
    </row>
    <row r="36" spans="1:8" ht="12.75">
      <c r="A36" s="148"/>
      <c r="B36" s="217"/>
      <c r="C36" s="151"/>
      <c r="D36" s="98" t="s">
        <v>8</v>
      </c>
      <c r="E36" s="2" t="str">
        <f>'[2]Запчасти'!$B$195</f>
        <v>7803A028</v>
      </c>
      <c r="F36" s="2">
        <v>1</v>
      </c>
      <c r="G36" s="68">
        <f>'[2]Запчасти'!$C$195</f>
        <v>1259.17</v>
      </c>
      <c r="H36" s="35">
        <f t="shared" si="2"/>
        <v>1259.17</v>
      </c>
    </row>
    <row r="37" spans="1:8" ht="12.75">
      <c r="A37" s="148"/>
      <c r="B37" s="217"/>
      <c r="C37" s="151"/>
      <c r="D37" s="101" t="s">
        <v>20</v>
      </c>
      <c r="E37" s="2" t="str">
        <f>'[2]Запчасти'!$B$198</f>
        <v>1822A002</v>
      </c>
      <c r="F37" s="2">
        <v>6</v>
      </c>
      <c r="G37" s="68">
        <f>'[2]Запчасти'!$C$198</f>
        <v>1210.48</v>
      </c>
      <c r="H37" s="35">
        <f t="shared" si="2"/>
        <v>7262.88</v>
      </c>
    </row>
    <row r="38" spans="1:8" ht="38.25">
      <c r="A38" s="148"/>
      <c r="B38" s="217"/>
      <c r="C38" s="151"/>
      <c r="D38" s="98" t="s">
        <v>21</v>
      </c>
      <c r="E38" s="3" t="s">
        <v>67</v>
      </c>
      <c r="F38" s="3">
        <v>1</v>
      </c>
      <c r="G38" s="71">
        <f>'[2]Масла и технические жидкости'!$C$6</f>
        <v>262.5</v>
      </c>
      <c r="H38" s="35">
        <f t="shared" si="2"/>
        <v>262.5</v>
      </c>
    </row>
    <row r="39" spans="1:8" ht="12.75">
      <c r="A39" s="148"/>
      <c r="B39" s="217"/>
      <c r="C39" s="151"/>
      <c r="D39" s="98" t="s">
        <v>22</v>
      </c>
      <c r="E39" s="3" t="str">
        <f>'[2]Запчасти'!$B$196</f>
        <v>MR571476</v>
      </c>
      <c r="F39" s="3">
        <v>1</v>
      </c>
      <c r="G39" s="71">
        <f>'[2]Запчасти'!$C$196</f>
        <v>2670.48</v>
      </c>
      <c r="H39" s="35">
        <f t="shared" si="2"/>
        <v>2670.48</v>
      </c>
    </row>
    <row r="40" spans="1:8" ht="25.5">
      <c r="A40" s="148"/>
      <c r="B40" s="217"/>
      <c r="C40" s="151"/>
      <c r="D40" s="98" t="s">
        <v>27</v>
      </c>
      <c r="E40" s="3" t="str">
        <f>'[2]Масла и технические жидкости'!$B$14</f>
        <v>Antifreeze Extra</v>
      </c>
      <c r="F40" s="3">
        <v>11</v>
      </c>
      <c r="G40" s="71">
        <f>'[2]Масла и технические жидкости'!$C$14</f>
        <v>347.57</v>
      </c>
      <c r="H40" s="35">
        <f t="shared" si="2"/>
        <v>3823.27</v>
      </c>
    </row>
    <row r="41" spans="1:8" ht="25.5">
      <c r="A41" s="148"/>
      <c r="B41" s="217"/>
      <c r="C41" s="151"/>
      <c r="D41" s="101" t="s">
        <v>70</v>
      </c>
      <c r="E41" s="3" t="str">
        <f>'[2]Запчасти'!$B$197</f>
        <v>MR529135</v>
      </c>
      <c r="F41" s="3">
        <v>1</v>
      </c>
      <c r="G41" s="71">
        <f>'[2]Запчасти'!$C$197</f>
        <v>4337.77</v>
      </c>
      <c r="H41" s="35">
        <f t="shared" si="2"/>
        <v>4337.77</v>
      </c>
    </row>
    <row r="42" spans="1:8" ht="25.5">
      <c r="A42" s="148"/>
      <c r="B42" s="217"/>
      <c r="C42" s="151"/>
      <c r="D42" s="101" t="s">
        <v>59</v>
      </c>
      <c r="E42" s="3" t="str">
        <f>'[2]Запчасти'!$B$199</f>
        <v>MN106046</v>
      </c>
      <c r="F42" s="3">
        <v>1</v>
      </c>
      <c r="G42" s="73">
        <f>'[2]Запчасти'!$C$199</f>
        <v>253.22</v>
      </c>
      <c r="H42" s="35">
        <f t="shared" si="2"/>
        <v>253.22</v>
      </c>
    </row>
    <row r="43" spans="1:8" ht="25.5">
      <c r="A43" s="148"/>
      <c r="B43" s="217"/>
      <c r="C43" s="151"/>
      <c r="D43" s="101" t="s">
        <v>77</v>
      </c>
      <c r="E43" s="3" t="str">
        <f>'[2]Запчасти'!$B$161</f>
        <v>MD199282</v>
      </c>
      <c r="F43" s="3">
        <v>1</v>
      </c>
      <c r="G43" s="73">
        <f>'[2]Запчасти'!$C$161</f>
        <v>533.33</v>
      </c>
      <c r="H43" s="35">
        <f t="shared" si="2"/>
        <v>533.33</v>
      </c>
    </row>
    <row r="44" spans="1:8" ht="13.5" thickBot="1">
      <c r="A44" s="148"/>
      <c r="B44" s="217"/>
      <c r="C44" s="151"/>
      <c r="D44" s="98"/>
      <c r="E44" s="2"/>
      <c r="F44" s="2"/>
      <c r="G44" s="2"/>
      <c r="H44" s="35">
        <f t="shared" si="2"/>
        <v>0</v>
      </c>
    </row>
    <row r="45" spans="1:8" ht="14.25" thickBot="1" thickTop="1">
      <c r="A45" s="148"/>
      <c r="B45" s="217"/>
      <c r="C45" s="240"/>
      <c r="D45" s="102" t="s">
        <v>11</v>
      </c>
      <c r="E45" s="84"/>
      <c r="F45" s="84"/>
      <c r="G45" s="84"/>
      <c r="H45" s="36">
        <f>SUM(H34:H44)</f>
        <v>24165.590000000004</v>
      </c>
    </row>
    <row r="46" spans="1:8" ht="13.5" thickTop="1">
      <c r="A46" s="148"/>
      <c r="B46" s="217"/>
      <c r="C46" s="151" t="s">
        <v>2</v>
      </c>
      <c r="D46" s="103" t="s">
        <v>4</v>
      </c>
      <c r="E46" s="2" t="str">
        <f>ТО15000!E45</f>
        <v>Oil 0W30 </v>
      </c>
      <c r="F46" s="2">
        <v>4.9</v>
      </c>
      <c r="G46" s="68">
        <f>ТО15000!G45</f>
        <v>571</v>
      </c>
      <c r="H46" s="35">
        <f>F46*G46</f>
        <v>2797.9</v>
      </c>
    </row>
    <row r="47" spans="1:8" ht="12.75">
      <c r="A47" s="148"/>
      <c r="B47" s="217"/>
      <c r="C47" s="151"/>
      <c r="D47" s="101" t="s">
        <v>7</v>
      </c>
      <c r="E47" s="2" t="str">
        <f>'[2]Запчасти'!$B$194</f>
        <v>MD352626</v>
      </c>
      <c r="F47" s="2">
        <v>1</v>
      </c>
      <c r="G47" s="68">
        <f>'[2]Запчасти'!$C$194</f>
        <v>965.07</v>
      </c>
      <c r="H47" s="35">
        <f aca="true" t="shared" si="3" ref="H47:H56">F47*G47</f>
        <v>965.07</v>
      </c>
    </row>
    <row r="48" spans="1:8" ht="12.75">
      <c r="A48" s="148"/>
      <c r="B48" s="217"/>
      <c r="C48" s="151"/>
      <c r="D48" s="101" t="s">
        <v>8</v>
      </c>
      <c r="E48" s="2" t="str">
        <f>'[2]Запчасти'!$B$195</f>
        <v>7803A028</v>
      </c>
      <c r="F48" s="2">
        <v>1</v>
      </c>
      <c r="G48" s="68">
        <f>'[2]Запчасти'!$C$195</f>
        <v>1259.17</v>
      </c>
      <c r="H48" s="35">
        <f t="shared" si="3"/>
        <v>1259.17</v>
      </c>
    </row>
    <row r="49" spans="1:8" ht="12.75">
      <c r="A49" s="148"/>
      <c r="B49" s="217"/>
      <c r="C49" s="151"/>
      <c r="D49" s="101" t="s">
        <v>20</v>
      </c>
      <c r="E49" s="2" t="str">
        <f>'[2]Запчасти'!$B$198</f>
        <v>1822A002</v>
      </c>
      <c r="F49" s="2">
        <v>6</v>
      </c>
      <c r="G49" s="68">
        <f>'[2]Запчасти'!$C$198</f>
        <v>1210.48</v>
      </c>
      <c r="H49" s="35">
        <f t="shared" si="3"/>
        <v>7262.88</v>
      </c>
    </row>
    <row r="50" spans="1:8" ht="38.25">
      <c r="A50" s="148"/>
      <c r="B50" s="217"/>
      <c r="C50" s="151"/>
      <c r="D50" s="101" t="s">
        <v>68</v>
      </c>
      <c r="E50" s="3" t="str">
        <f>'[2]Масла и технические жидкости'!$B$6</f>
        <v>Mobil DOT4</v>
      </c>
      <c r="F50" s="3">
        <v>1</v>
      </c>
      <c r="G50" s="73">
        <f>'[2]Масла и технические жидкости'!$C$6</f>
        <v>262.5</v>
      </c>
      <c r="H50" s="35">
        <f t="shared" si="3"/>
        <v>262.5</v>
      </c>
    </row>
    <row r="51" spans="1:8" ht="12.75">
      <c r="A51" s="148"/>
      <c r="B51" s="217"/>
      <c r="C51" s="151"/>
      <c r="D51" s="101" t="s">
        <v>22</v>
      </c>
      <c r="E51" s="2" t="str">
        <f>'[2]Запчасти'!$B$196</f>
        <v>MR571476</v>
      </c>
      <c r="F51" s="2">
        <v>1</v>
      </c>
      <c r="G51" s="68">
        <f>'[2]Запчасти'!$C$196</f>
        <v>2670.48</v>
      </c>
      <c r="H51" s="35">
        <f t="shared" si="3"/>
        <v>2670.48</v>
      </c>
    </row>
    <row r="52" spans="1:8" ht="25.5">
      <c r="A52" s="148"/>
      <c r="B52" s="217"/>
      <c r="C52" s="151"/>
      <c r="D52" s="101" t="s">
        <v>70</v>
      </c>
      <c r="E52" s="3" t="str">
        <f>'[2]Запчасти'!$B$197</f>
        <v>MR529135</v>
      </c>
      <c r="F52" s="3">
        <v>1</v>
      </c>
      <c r="G52" s="73">
        <f>'[2]Запчасти'!$C$197</f>
        <v>4337.77</v>
      </c>
      <c r="H52" s="35">
        <f t="shared" si="3"/>
        <v>4337.77</v>
      </c>
    </row>
    <row r="53" spans="1:8" ht="25.5">
      <c r="A53" s="148"/>
      <c r="B53" s="217"/>
      <c r="C53" s="151"/>
      <c r="D53" s="101" t="s">
        <v>59</v>
      </c>
      <c r="E53" s="3" t="str">
        <f>'[2]Запчасти'!$B$199</f>
        <v>MN106046</v>
      </c>
      <c r="F53" s="3">
        <v>1</v>
      </c>
      <c r="G53" s="73">
        <f>'[2]Запчасти'!$C$199</f>
        <v>253.22</v>
      </c>
      <c r="H53" s="35">
        <f t="shared" si="3"/>
        <v>253.22</v>
      </c>
    </row>
    <row r="54" spans="1:8" ht="25.5">
      <c r="A54" s="148"/>
      <c r="B54" s="217"/>
      <c r="C54" s="151"/>
      <c r="D54" s="104" t="s">
        <v>27</v>
      </c>
      <c r="E54" s="3" t="str">
        <f>'[2]Масла и технические жидкости'!$B$14</f>
        <v>Antifreeze Extra</v>
      </c>
      <c r="F54" s="3">
        <v>11</v>
      </c>
      <c r="G54" s="73">
        <f>'[2]Масла и технические жидкости'!$C$14</f>
        <v>347.57</v>
      </c>
      <c r="H54" s="35">
        <f t="shared" si="3"/>
        <v>3823.27</v>
      </c>
    </row>
    <row r="55" spans="1:8" ht="25.5">
      <c r="A55" s="148"/>
      <c r="B55" s="217"/>
      <c r="C55" s="151"/>
      <c r="D55" s="101" t="s">
        <v>77</v>
      </c>
      <c r="E55" s="3" t="str">
        <f>E43</f>
        <v>MD199282</v>
      </c>
      <c r="F55" s="3">
        <v>1</v>
      </c>
      <c r="G55" s="73">
        <f>G43</f>
        <v>533.33</v>
      </c>
      <c r="H55" s="35">
        <f t="shared" si="3"/>
        <v>533.33</v>
      </c>
    </row>
    <row r="56" spans="1:8" ht="13.5" thickBot="1">
      <c r="A56" s="148"/>
      <c r="B56" s="217"/>
      <c r="C56" s="151"/>
      <c r="D56" s="98"/>
      <c r="E56" s="2"/>
      <c r="F56" s="2"/>
      <c r="G56" s="2"/>
      <c r="H56" s="35">
        <f t="shared" si="3"/>
        <v>0</v>
      </c>
    </row>
    <row r="57" spans="1:8" ht="14.25" thickBot="1" thickTop="1">
      <c r="A57" s="148"/>
      <c r="B57" s="218"/>
      <c r="C57" s="196"/>
      <c r="D57" s="102" t="s">
        <v>11</v>
      </c>
      <c r="E57" s="2"/>
      <c r="F57" s="2"/>
      <c r="G57" s="2"/>
      <c r="H57" s="36">
        <f>SUM(H46:H56)</f>
        <v>24165.590000000004</v>
      </c>
    </row>
    <row r="58" spans="1:8" ht="13.5" thickTop="1">
      <c r="A58" s="148"/>
      <c r="B58" s="171" t="str">
        <f>ТО210000!B52</f>
        <v>3,8 MIVEC</v>
      </c>
      <c r="C58" s="161" t="s">
        <v>1</v>
      </c>
      <c r="D58" s="105"/>
      <c r="E58" s="16"/>
      <c r="F58" s="16"/>
      <c r="G58" s="79"/>
      <c r="H58" s="35">
        <f>F58*G58</f>
        <v>0</v>
      </c>
    </row>
    <row r="59" spans="1:8" ht="12.75">
      <c r="A59" s="148"/>
      <c r="B59" s="171"/>
      <c r="C59" s="159"/>
      <c r="D59" s="98"/>
      <c r="E59" s="3"/>
      <c r="F59" s="3"/>
      <c r="G59" s="73"/>
      <c r="H59" s="35">
        <f aca="true" t="shared" si="4" ref="H59:H67">F59*G59</f>
        <v>0</v>
      </c>
    </row>
    <row r="60" spans="1:8" ht="12.75">
      <c r="A60" s="148"/>
      <c r="B60" s="171"/>
      <c r="C60" s="159"/>
      <c r="D60" s="98"/>
      <c r="E60" s="3"/>
      <c r="F60" s="3"/>
      <c r="G60" s="73"/>
      <c r="H60" s="35">
        <f t="shared" si="4"/>
        <v>0</v>
      </c>
    </row>
    <row r="61" spans="1:8" ht="12.75">
      <c r="A61" s="148"/>
      <c r="B61" s="171"/>
      <c r="C61" s="159"/>
      <c r="D61" s="101"/>
      <c r="E61" s="3"/>
      <c r="F61" s="3"/>
      <c r="G61" s="73"/>
      <c r="H61" s="35">
        <f t="shared" si="4"/>
        <v>0</v>
      </c>
    </row>
    <row r="62" spans="1:8" ht="12.75">
      <c r="A62" s="148"/>
      <c r="B62" s="171"/>
      <c r="C62" s="159"/>
      <c r="D62" s="101"/>
      <c r="E62" s="3"/>
      <c r="F62" s="3"/>
      <c r="G62" s="73"/>
      <c r="H62" s="35">
        <f t="shared" si="4"/>
        <v>0</v>
      </c>
    </row>
    <row r="63" spans="1:8" ht="12.75">
      <c r="A63" s="148"/>
      <c r="B63" s="171"/>
      <c r="C63" s="159"/>
      <c r="D63" s="101"/>
      <c r="E63" s="3"/>
      <c r="F63" s="3"/>
      <c r="G63" s="73"/>
      <c r="H63" s="35">
        <f t="shared" si="4"/>
        <v>0</v>
      </c>
    </row>
    <row r="64" spans="1:8" ht="12.75">
      <c r="A64" s="148"/>
      <c r="B64" s="171"/>
      <c r="C64" s="159"/>
      <c r="D64" s="101"/>
      <c r="E64" s="3"/>
      <c r="F64" s="3"/>
      <c r="G64" s="73"/>
      <c r="H64" s="35">
        <f t="shared" si="4"/>
        <v>0</v>
      </c>
    </row>
    <row r="65" spans="1:8" ht="12.75">
      <c r="A65" s="148"/>
      <c r="B65" s="171"/>
      <c r="C65" s="159"/>
      <c r="D65" s="98"/>
      <c r="E65" s="3"/>
      <c r="F65" s="3"/>
      <c r="G65" s="73"/>
      <c r="H65" s="35">
        <f t="shared" si="4"/>
        <v>0</v>
      </c>
    </row>
    <row r="66" spans="1:8" ht="12.75">
      <c r="A66" s="148"/>
      <c r="B66" s="171"/>
      <c r="C66" s="159"/>
      <c r="D66" s="104"/>
      <c r="E66" s="62"/>
      <c r="F66" s="62"/>
      <c r="G66" s="71"/>
      <c r="H66" s="27">
        <f t="shared" si="4"/>
        <v>0</v>
      </c>
    </row>
    <row r="67" spans="1:8" ht="13.5" thickBot="1">
      <c r="A67" s="148"/>
      <c r="B67" s="171"/>
      <c r="C67" s="159"/>
      <c r="D67" s="104"/>
      <c r="E67" s="62"/>
      <c r="F67" s="62"/>
      <c r="G67" s="71"/>
      <c r="H67" s="27">
        <f t="shared" si="4"/>
        <v>0</v>
      </c>
    </row>
    <row r="68" spans="1:8" ht="14.25" thickBot="1" thickTop="1">
      <c r="A68" s="148"/>
      <c r="B68" s="171"/>
      <c r="C68" s="162"/>
      <c r="D68" s="102" t="s">
        <v>11</v>
      </c>
      <c r="E68" s="132"/>
      <c r="F68" s="132"/>
      <c r="G68" s="177"/>
      <c r="H68" s="36">
        <f>SUM(H58:H67)</f>
        <v>0</v>
      </c>
    </row>
    <row r="69" spans="1:8" ht="13.5" thickTop="1">
      <c r="A69" s="148"/>
      <c r="B69" s="171"/>
      <c r="C69" s="159" t="s">
        <v>2</v>
      </c>
      <c r="D69" s="105" t="s">
        <v>4</v>
      </c>
      <c r="E69" s="16" t="str">
        <f>ТО15000!E67</f>
        <v>Oil 0W30 </v>
      </c>
      <c r="F69" s="16">
        <f>ТО15000!F67</f>
        <v>4.9</v>
      </c>
      <c r="G69" s="79">
        <f>ТО15000!G67</f>
        <v>571</v>
      </c>
      <c r="H69" s="35">
        <f>F69*G69</f>
        <v>2797.9</v>
      </c>
    </row>
    <row r="70" spans="1:8" ht="12.75">
      <c r="A70" s="148"/>
      <c r="B70" s="171"/>
      <c r="C70" s="159"/>
      <c r="D70" s="98" t="s">
        <v>7</v>
      </c>
      <c r="E70" s="62" t="str">
        <f>ТО15000!E68</f>
        <v>MD352626</v>
      </c>
      <c r="F70" s="62">
        <f>ТО15000!F68</f>
        <v>1</v>
      </c>
      <c r="G70" s="71">
        <f>ТО15000!G68</f>
        <v>965.07</v>
      </c>
      <c r="H70" s="35">
        <f aca="true" t="shared" si="5" ref="H70:H76">F70*G70</f>
        <v>965.07</v>
      </c>
    </row>
    <row r="71" spans="1:8" ht="12.75">
      <c r="A71" s="148"/>
      <c r="B71" s="171"/>
      <c r="C71" s="159"/>
      <c r="D71" s="98" t="s">
        <v>8</v>
      </c>
      <c r="E71" s="3" t="str">
        <f>ТО15000!E69</f>
        <v>7803A028</v>
      </c>
      <c r="F71" s="3">
        <f>ТО15000!F69</f>
        <v>1</v>
      </c>
      <c r="G71" s="73">
        <f>ТО15000!G69</f>
        <v>1259.17</v>
      </c>
      <c r="H71" s="35">
        <f t="shared" si="5"/>
        <v>1259.17</v>
      </c>
    </row>
    <row r="72" spans="1:8" ht="12.75">
      <c r="A72" s="148"/>
      <c r="B72" s="171"/>
      <c r="C72" s="159"/>
      <c r="D72" s="101" t="s">
        <v>20</v>
      </c>
      <c r="E72" s="3" t="str">
        <f>ТО60000!E67</f>
        <v>1822A002</v>
      </c>
      <c r="F72" s="3">
        <f>ТО60000!F67</f>
        <v>6</v>
      </c>
      <c r="G72" s="73">
        <f>ТО60000!G67</f>
        <v>1210.48</v>
      </c>
      <c r="H72" s="35">
        <f t="shared" si="5"/>
        <v>7262.88</v>
      </c>
    </row>
    <row r="73" spans="1:8" ht="38.25">
      <c r="A73" s="148"/>
      <c r="B73" s="171"/>
      <c r="C73" s="159"/>
      <c r="D73" s="101" t="s">
        <v>21</v>
      </c>
      <c r="E73" s="3" t="str">
        <f>ТО30000!E65</f>
        <v>Mobil DOT4</v>
      </c>
      <c r="F73" s="3">
        <f>ТО30000!F65</f>
        <v>1</v>
      </c>
      <c r="G73" s="73">
        <f>ТО30000!G65</f>
        <v>262.5</v>
      </c>
      <c r="H73" s="35">
        <f t="shared" si="5"/>
        <v>262.5</v>
      </c>
    </row>
    <row r="74" spans="1:8" ht="12.75">
      <c r="A74" s="148"/>
      <c r="B74" s="171"/>
      <c r="C74" s="159"/>
      <c r="D74" s="101" t="s">
        <v>22</v>
      </c>
      <c r="E74" s="3" t="str">
        <f>ТО30000!E66</f>
        <v>MR571476</v>
      </c>
      <c r="F74" s="3">
        <f>ТО30000!F66</f>
        <v>1</v>
      </c>
      <c r="G74" s="73">
        <f>ТО30000!G66</f>
        <v>2670.48</v>
      </c>
      <c r="H74" s="35">
        <f t="shared" si="5"/>
        <v>2670.48</v>
      </c>
    </row>
    <row r="75" spans="1:8" ht="25.5">
      <c r="A75" s="148"/>
      <c r="B75" s="171"/>
      <c r="C75" s="159"/>
      <c r="D75" s="101" t="s">
        <v>33</v>
      </c>
      <c r="E75" s="3" t="str">
        <f>ТО120000!E75</f>
        <v>MR529135</v>
      </c>
      <c r="F75" s="3">
        <f>ТО120000!F75</f>
        <v>1</v>
      </c>
      <c r="G75" s="73">
        <f>ТО120000!G75</f>
        <v>4337.77</v>
      </c>
      <c r="H75" s="35">
        <f t="shared" si="5"/>
        <v>4337.77</v>
      </c>
    </row>
    <row r="76" spans="1:8" ht="25.5">
      <c r="A76" s="149"/>
      <c r="B76" s="171"/>
      <c r="C76" s="159"/>
      <c r="D76" s="101" t="s">
        <v>59</v>
      </c>
      <c r="E76" s="3" t="str">
        <f>ТО120000!E76</f>
        <v>MR529146</v>
      </c>
      <c r="F76" s="3">
        <f>ТО120000!F76</f>
        <v>1</v>
      </c>
      <c r="G76" s="73">
        <f>ТО120000!G76</f>
        <v>115.35</v>
      </c>
      <c r="H76" s="35">
        <f t="shared" si="5"/>
        <v>115.35</v>
      </c>
    </row>
    <row r="77" spans="1:8" ht="25.5">
      <c r="A77" s="149"/>
      <c r="B77" s="171"/>
      <c r="C77" s="159"/>
      <c r="D77" s="104" t="s">
        <v>27</v>
      </c>
      <c r="E77" s="62" t="str">
        <f>ТО60000!E68</f>
        <v>Antifreeze Extra</v>
      </c>
      <c r="F77" s="62">
        <f>ТО60000!F68</f>
        <v>11</v>
      </c>
      <c r="G77" s="71">
        <f>ТО60000!G68</f>
        <v>347.57</v>
      </c>
      <c r="H77" s="27">
        <f>F77*G77</f>
        <v>3823.27</v>
      </c>
    </row>
    <row r="78" spans="1:8" ht="25.5">
      <c r="A78" s="149"/>
      <c r="B78" s="171"/>
      <c r="C78" s="159"/>
      <c r="D78" s="101" t="s">
        <v>77</v>
      </c>
      <c r="E78" s="62" t="str">
        <f>'[2]Запчасти'!$B$160</f>
        <v>MR561584</v>
      </c>
      <c r="F78" s="62">
        <v>1</v>
      </c>
      <c r="G78" s="71">
        <f>'[2]Запчасти'!$C$160</f>
        <v>508.39</v>
      </c>
      <c r="H78" s="27">
        <f>F78*G78</f>
        <v>508.39</v>
      </c>
    </row>
    <row r="79" spans="1:8" ht="13.5" thickBot="1">
      <c r="A79" s="149"/>
      <c r="B79" s="171"/>
      <c r="C79" s="159"/>
      <c r="D79" s="104"/>
      <c r="E79" s="62"/>
      <c r="F79" s="62"/>
      <c r="G79" s="71"/>
      <c r="H79" s="27">
        <f>F79*G79</f>
        <v>0</v>
      </c>
    </row>
    <row r="80" spans="1:8" ht="14.25" thickBot="1" thickTop="1">
      <c r="A80" s="150"/>
      <c r="B80" s="172"/>
      <c r="C80" s="160"/>
      <c r="D80" s="99" t="s">
        <v>11</v>
      </c>
      <c r="E80" s="180"/>
      <c r="F80" s="180"/>
      <c r="G80" s="181"/>
      <c r="H80" s="36">
        <f>SUM(H69:H79)</f>
        <v>24002.78</v>
      </c>
    </row>
    <row r="81" spans="1:8" ht="14.25" customHeight="1" thickBot="1" thickTop="1">
      <c r="A81" s="143" t="s">
        <v>74</v>
      </c>
      <c r="B81" s="145" t="str">
        <f>B12</f>
        <v>3,2 DI-D</v>
      </c>
      <c r="C81" s="8" t="s">
        <v>1</v>
      </c>
      <c r="D81" s="182"/>
      <c r="E81" s="182"/>
      <c r="F81" s="182"/>
      <c r="G81" s="182"/>
      <c r="H81" s="37">
        <f>H22+G3</f>
        <v>28160.57</v>
      </c>
    </row>
    <row r="82" spans="1:8" ht="14.25" thickBot="1" thickTop="1">
      <c r="A82" s="143"/>
      <c r="B82" s="146"/>
      <c r="C82" s="9" t="s">
        <v>2</v>
      </c>
      <c r="D82" s="173"/>
      <c r="E82" s="173"/>
      <c r="F82" s="173"/>
      <c r="G82" s="173"/>
      <c r="H82" s="37">
        <f>H33+G4</f>
        <v>27669.97</v>
      </c>
    </row>
    <row r="83" spans="1:8" ht="14.25" thickBot="1" thickTop="1">
      <c r="A83" s="143"/>
      <c r="B83" s="178">
        <v>3</v>
      </c>
      <c r="C83" s="9" t="s">
        <v>1</v>
      </c>
      <c r="D83" s="106"/>
      <c r="E83" s="83"/>
      <c r="F83" s="83"/>
      <c r="G83" s="83"/>
      <c r="H83" s="37">
        <f>H45+G5</f>
        <v>34958.79000000001</v>
      </c>
    </row>
    <row r="84" spans="1:8" ht="14.25" thickBot="1" thickTop="1">
      <c r="A84" s="143"/>
      <c r="B84" s="179"/>
      <c r="C84" s="9" t="s">
        <v>2</v>
      </c>
      <c r="D84" s="106"/>
      <c r="E84" s="83"/>
      <c r="F84" s="83"/>
      <c r="G84" s="83"/>
      <c r="H84" s="37">
        <f>H57+G6</f>
        <v>34958.79000000001</v>
      </c>
    </row>
    <row r="85" spans="1:8" ht="14.25" thickBot="1" thickTop="1">
      <c r="A85" s="143"/>
      <c r="B85" s="146" t="str">
        <f>B58</f>
        <v>3,8 MIVEC</v>
      </c>
      <c r="C85" s="9" t="s">
        <v>1</v>
      </c>
      <c r="D85" s="173"/>
      <c r="E85" s="173"/>
      <c r="F85" s="173"/>
      <c r="G85" s="173"/>
      <c r="H85" s="37"/>
    </row>
    <row r="86" spans="1:8" ht="14.25" thickBot="1" thickTop="1">
      <c r="A86" s="144"/>
      <c r="B86" s="147"/>
      <c r="C86" s="10" t="s">
        <v>2</v>
      </c>
      <c r="D86" s="174"/>
      <c r="E86" s="174"/>
      <c r="F86" s="174"/>
      <c r="G86" s="174"/>
      <c r="H86" s="37">
        <f>H80+G8</f>
        <v>36513.08</v>
      </c>
    </row>
    <row r="87" spans="1:8" ht="13.5" customHeight="1" thickBot="1" thickTop="1">
      <c r="A87" s="135" t="s">
        <v>75</v>
      </c>
      <c r="B87" s="163" t="str">
        <f>B81</f>
        <v>3,2 DI-D</v>
      </c>
      <c r="C87" s="11" t="s">
        <v>1</v>
      </c>
      <c r="D87" s="165"/>
      <c r="E87" s="165"/>
      <c r="F87" s="165"/>
      <c r="G87" s="165"/>
      <c r="H87" s="38">
        <f>H81+G10</f>
        <v>29387.07</v>
      </c>
    </row>
    <row r="88" spans="1:8" ht="14.25" thickBot="1" thickTop="1">
      <c r="A88" s="135"/>
      <c r="B88" s="164"/>
      <c r="C88" s="12" t="s">
        <v>2</v>
      </c>
      <c r="D88" s="166"/>
      <c r="E88" s="166"/>
      <c r="F88" s="166"/>
      <c r="G88" s="166"/>
      <c r="H88" s="38">
        <f>H82+G10</f>
        <v>28896.47</v>
      </c>
    </row>
    <row r="89" spans="1:8" ht="14.25" thickBot="1" thickTop="1">
      <c r="A89" s="135"/>
      <c r="B89" s="169">
        <v>3</v>
      </c>
      <c r="C89" s="12" t="s">
        <v>1</v>
      </c>
      <c r="D89" s="166"/>
      <c r="E89" s="166"/>
      <c r="F89" s="166"/>
      <c r="G89" s="118"/>
      <c r="H89" s="38">
        <f>H83+G10</f>
        <v>36185.29000000001</v>
      </c>
    </row>
    <row r="90" spans="1:8" ht="14.25" thickBot="1" thickTop="1">
      <c r="A90" s="135"/>
      <c r="B90" s="170"/>
      <c r="C90" s="12" t="s">
        <v>2</v>
      </c>
      <c r="D90" s="166"/>
      <c r="E90" s="166"/>
      <c r="F90" s="166"/>
      <c r="G90" s="118"/>
      <c r="H90" s="38">
        <f>H84+G10</f>
        <v>36185.29000000001</v>
      </c>
    </row>
    <row r="91" spans="1:8" ht="14.25" thickBot="1" thickTop="1">
      <c r="A91" s="135"/>
      <c r="B91" s="164" t="str">
        <f>B85</f>
        <v>3,8 MIVEC</v>
      </c>
      <c r="C91" s="12" t="s">
        <v>1</v>
      </c>
      <c r="D91" s="166"/>
      <c r="E91" s="166"/>
      <c r="F91" s="166"/>
      <c r="G91" s="166"/>
      <c r="H91" s="38"/>
    </row>
    <row r="92" spans="1:8" ht="14.25" thickBot="1" thickTop="1">
      <c r="A92" s="136"/>
      <c r="B92" s="167"/>
      <c r="C92" s="13" t="s">
        <v>2</v>
      </c>
      <c r="D92" s="168"/>
      <c r="E92" s="168"/>
      <c r="F92" s="168"/>
      <c r="G92" s="168"/>
      <c r="H92" s="38">
        <f>H86+G10</f>
        <v>37739.58</v>
      </c>
    </row>
    <row r="93" ht="13.5" thickTop="1"/>
  </sheetData>
  <sheetProtection/>
  <mergeCells count="55">
    <mergeCell ref="E2:F2"/>
    <mergeCell ref="E3:F8"/>
    <mergeCell ref="E9:F9"/>
    <mergeCell ref="E10:F10"/>
    <mergeCell ref="A81:A86"/>
    <mergeCell ref="B81:B82"/>
    <mergeCell ref="D81:G81"/>
    <mergeCell ref="D82:G82"/>
    <mergeCell ref="B85:B86"/>
    <mergeCell ref="D85:G85"/>
    <mergeCell ref="A87:A92"/>
    <mergeCell ref="B87:B88"/>
    <mergeCell ref="D87:G87"/>
    <mergeCell ref="D88:G88"/>
    <mergeCell ref="B91:B92"/>
    <mergeCell ref="D91:G91"/>
    <mergeCell ref="D92:G92"/>
    <mergeCell ref="B89:B90"/>
    <mergeCell ref="D89:G89"/>
    <mergeCell ref="D90:G90"/>
    <mergeCell ref="D86:G86"/>
    <mergeCell ref="B83:B84"/>
    <mergeCell ref="B58:B80"/>
    <mergeCell ref="C58:C68"/>
    <mergeCell ref="E68:G68"/>
    <mergeCell ref="C69:C80"/>
    <mergeCell ref="E80:G80"/>
    <mergeCell ref="G2:H2"/>
    <mergeCell ref="G3:H3"/>
    <mergeCell ref="A12:A80"/>
    <mergeCell ref="B12:B33"/>
    <mergeCell ref="C12:C22"/>
    <mergeCell ref="A9:A10"/>
    <mergeCell ref="B9:C9"/>
    <mergeCell ref="E22:G22"/>
    <mergeCell ref="C23:C33"/>
    <mergeCell ref="E33:G33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9:H9"/>
    <mergeCell ref="B5:B6"/>
    <mergeCell ref="G5:H5"/>
    <mergeCell ref="G6:H6"/>
    <mergeCell ref="B34:B57"/>
    <mergeCell ref="C34:C45"/>
    <mergeCell ref="C46:C57"/>
    <mergeCell ref="G10:H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42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ТО240000!B3</f>
        <v>3,2 DI-D</v>
      </c>
      <c r="C3" s="6" t="s">
        <v>1</v>
      </c>
      <c r="D3" s="42">
        <v>1.9</v>
      </c>
      <c r="E3" s="187">
        <f>'[1]Лист1'!$B$5</f>
        <v>2453</v>
      </c>
      <c r="F3" s="188"/>
      <c r="G3" s="116">
        <f>D3*E3</f>
        <v>4660.7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1.9</v>
      </c>
      <c r="E4" s="189"/>
      <c r="F4" s="190"/>
      <c r="G4" s="116">
        <f>D4*E3</f>
        <v>4660.7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42">
        <v>1.6</v>
      </c>
      <c r="E5" s="189"/>
      <c r="F5" s="190"/>
      <c r="G5" s="116">
        <f>D5*E3</f>
        <v>3924.8</v>
      </c>
      <c r="H5" s="1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1.6</v>
      </c>
      <c r="E6" s="189"/>
      <c r="F6" s="190"/>
      <c r="G6" s="116">
        <f>D6*E3</f>
        <v>3924.8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ТО240000!B7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1.6</v>
      </c>
      <c r="E8" s="191"/>
      <c r="F8" s="192"/>
      <c r="G8" s="139">
        <f>D8*E3</f>
        <v>3924.8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 t="s">
        <v>13</v>
      </c>
      <c r="C9" s="129"/>
      <c r="D9" s="15">
        <f>ТО15000!D9</f>
        <v>1.6</v>
      </c>
      <c r="E9" s="125">
        <f>'[1]Лист1'!$B$5</f>
        <v>2453</v>
      </c>
      <c r="F9" s="122"/>
      <c r="G9" s="126">
        <f>D9*E9</f>
        <v>3924.8</v>
      </c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'[1]Лист1'!$B$5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59" t="str">
        <f>ТО240000!B12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8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8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8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aca="true" t="shared" si="0" ref="H15:H21">F15*G15</f>
        <v>2044.62</v>
      </c>
    </row>
    <row r="16" spans="1:8" ht="15" customHeight="1">
      <c r="A16" s="148"/>
      <c r="B16" s="149"/>
      <c r="C16" s="159"/>
      <c r="D16" s="15"/>
      <c r="E16" s="3"/>
      <c r="F16" s="3"/>
      <c r="G16" s="73"/>
      <c r="H16" s="35">
        <f t="shared" si="0"/>
        <v>0</v>
      </c>
    </row>
    <row r="17" spans="1:8" ht="12.75">
      <c r="A17" s="148"/>
      <c r="B17" s="149"/>
      <c r="C17" s="159"/>
      <c r="D17" s="15"/>
      <c r="E17" s="3"/>
      <c r="F17" s="3"/>
      <c r="G17" s="73"/>
      <c r="H17" s="35">
        <f t="shared" si="0"/>
        <v>0</v>
      </c>
    </row>
    <row r="18" spans="1:8" ht="12.75">
      <c r="A18" s="148"/>
      <c r="B18" s="149"/>
      <c r="C18" s="159"/>
      <c r="D18" s="15"/>
      <c r="E18" s="3"/>
      <c r="F18" s="3"/>
      <c r="G18" s="73"/>
      <c r="H18" s="35">
        <f t="shared" si="0"/>
        <v>0</v>
      </c>
    </row>
    <row r="19" spans="1:8" ht="12.75">
      <c r="A19" s="148"/>
      <c r="B19" s="149"/>
      <c r="C19" s="159"/>
      <c r="D19" s="15"/>
      <c r="E19" s="3"/>
      <c r="F19" s="3"/>
      <c r="G19" s="73"/>
      <c r="H19" s="35">
        <f t="shared" si="0"/>
        <v>0</v>
      </c>
    </row>
    <row r="20" spans="1:8" ht="12.75">
      <c r="A20" s="148"/>
      <c r="B20" s="149"/>
      <c r="C20" s="159"/>
      <c r="D20" s="15"/>
      <c r="E20" s="3"/>
      <c r="F20" s="3"/>
      <c r="G20" s="73"/>
      <c r="H20" s="35">
        <f t="shared" si="0"/>
        <v>0</v>
      </c>
    </row>
    <row r="21" spans="1:8" ht="13.5" thickBot="1">
      <c r="A21" s="148"/>
      <c r="B21" s="149"/>
      <c r="C21" s="159"/>
      <c r="D21" s="15"/>
      <c r="E21" s="3"/>
      <c r="F21" s="3"/>
      <c r="G21" s="73"/>
      <c r="H21" s="35">
        <f t="shared" si="0"/>
        <v>0</v>
      </c>
    </row>
    <row r="22" spans="1:8" ht="14.25" thickBot="1" thickTop="1">
      <c r="A22" s="148"/>
      <c r="B22" s="149"/>
      <c r="C22" s="162"/>
      <c r="D22" s="46" t="s">
        <v>11</v>
      </c>
      <c r="E22" s="197"/>
      <c r="F22" s="197"/>
      <c r="G22" s="198"/>
      <c r="H22" s="36">
        <f>SUM(H12:H21)</f>
        <v>9009.35</v>
      </c>
    </row>
    <row r="23" spans="1:8" ht="13.5" thickTop="1">
      <c r="A23" s="148"/>
      <c r="B23" s="149"/>
      <c r="C23" s="159" t="s">
        <v>2</v>
      </c>
      <c r="D23" s="70" t="s">
        <v>4</v>
      </c>
      <c r="E23" s="16" t="str">
        <f>ТО15000!E23</f>
        <v>Oil 5W30 </v>
      </c>
      <c r="F23" s="16">
        <v>9.3</v>
      </c>
      <c r="G23" s="78">
        <f>ТО15000!G23</f>
        <v>508</v>
      </c>
      <c r="H23" s="35">
        <f>F23*G23</f>
        <v>4724.400000000001</v>
      </c>
    </row>
    <row r="24" spans="1:8" ht="12.75">
      <c r="A24" s="148"/>
      <c r="B24" s="149"/>
      <c r="C24" s="159"/>
      <c r="D24" s="70" t="s">
        <v>7</v>
      </c>
      <c r="E24" s="62" t="s">
        <v>63</v>
      </c>
      <c r="F24" s="62">
        <v>1</v>
      </c>
      <c r="G24" s="71">
        <f>'[2]Запчасти'!$C$155</f>
        <v>981.16</v>
      </c>
      <c r="H24" s="35">
        <f aca="true" t="shared" si="1" ref="H24:H32">F24*G24</f>
        <v>981.16</v>
      </c>
    </row>
    <row r="25" spans="1:8" ht="12.75">
      <c r="A25" s="148"/>
      <c r="B25" s="149"/>
      <c r="C25" s="159"/>
      <c r="D25" s="70" t="s">
        <v>8</v>
      </c>
      <c r="E25" s="62" t="s">
        <v>65</v>
      </c>
      <c r="F25" s="62">
        <v>1</v>
      </c>
      <c r="G25" s="71">
        <f>'[2]Запчасти'!$C$149</f>
        <v>1259.17</v>
      </c>
      <c r="H25" s="35">
        <f t="shared" si="1"/>
        <v>1259.17</v>
      </c>
    </row>
    <row r="26" spans="1:8" ht="12.75">
      <c r="A26" s="148"/>
      <c r="B26" s="149"/>
      <c r="C26" s="159"/>
      <c r="D26" s="5" t="s">
        <v>61</v>
      </c>
      <c r="E26" s="62" t="s">
        <v>66</v>
      </c>
      <c r="F26" s="62">
        <v>1</v>
      </c>
      <c r="G26" s="71">
        <f>'[2]Запчасти'!$C$157</f>
        <v>2044.62</v>
      </c>
      <c r="H26" s="35">
        <f t="shared" si="1"/>
        <v>2044.62</v>
      </c>
    </row>
    <row r="27" spans="1:8" ht="12.75">
      <c r="A27" s="148"/>
      <c r="B27" s="149"/>
      <c r="C27" s="159"/>
      <c r="D27" s="15"/>
      <c r="E27" s="3"/>
      <c r="F27" s="3"/>
      <c r="G27" s="73"/>
      <c r="H27" s="35">
        <f t="shared" si="1"/>
        <v>0</v>
      </c>
    </row>
    <row r="28" spans="1:8" ht="12.75">
      <c r="A28" s="148"/>
      <c r="B28" s="149"/>
      <c r="C28" s="159"/>
      <c r="D28" s="15"/>
      <c r="E28" s="3"/>
      <c r="F28" s="3"/>
      <c r="G28" s="73"/>
      <c r="H28" s="35">
        <f t="shared" si="1"/>
        <v>0</v>
      </c>
    </row>
    <row r="29" spans="1:8" ht="12.75">
      <c r="A29" s="148"/>
      <c r="B29" s="149"/>
      <c r="C29" s="159"/>
      <c r="D29" s="15"/>
      <c r="E29" s="3"/>
      <c r="F29" s="3"/>
      <c r="G29" s="73"/>
      <c r="H29" s="35">
        <f t="shared" si="1"/>
        <v>0</v>
      </c>
    </row>
    <row r="30" spans="1:8" ht="12.75">
      <c r="A30" s="148"/>
      <c r="B30" s="149"/>
      <c r="C30" s="159"/>
      <c r="D30" s="15"/>
      <c r="E30" s="3"/>
      <c r="F30" s="3"/>
      <c r="G30" s="73"/>
      <c r="H30" s="35">
        <f t="shared" si="1"/>
        <v>0</v>
      </c>
    </row>
    <row r="31" spans="1:8" ht="12.75">
      <c r="A31" s="148"/>
      <c r="B31" s="149"/>
      <c r="C31" s="159"/>
      <c r="D31" s="15"/>
      <c r="E31" s="3"/>
      <c r="F31" s="3"/>
      <c r="G31" s="73"/>
      <c r="H31" s="35">
        <f t="shared" si="1"/>
        <v>0</v>
      </c>
    </row>
    <row r="32" spans="1:8" ht="13.5" thickBot="1">
      <c r="A32" s="148"/>
      <c r="B32" s="149"/>
      <c r="C32" s="159"/>
      <c r="D32" s="15"/>
      <c r="E32" s="3"/>
      <c r="F32" s="3"/>
      <c r="G32" s="73"/>
      <c r="H32" s="35">
        <f t="shared" si="1"/>
        <v>0</v>
      </c>
    </row>
    <row r="33" spans="1:8" ht="14.25" thickBot="1" thickTop="1">
      <c r="A33" s="148"/>
      <c r="B33" s="150"/>
      <c r="C33" s="159"/>
      <c r="D33" s="46" t="s">
        <v>11</v>
      </c>
      <c r="E33" s="197"/>
      <c r="F33" s="197"/>
      <c r="G33" s="198"/>
      <c r="H33" s="36">
        <f>SUM(H23:H32)</f>
        <v>9009.35</v>
      </c>
    </row>
    <row r="34" spans="1:8" ht="13.5" thickTop="1">
      <c r="A34" s="148"/>
      <c r="B34" s="217">
        <f>ТО240000!B34</f>
        <v>3</v>
      </c>
      <c r="C34" s="161" t="s">
        <v>1</v>
      </c>
      <c r="D34" s="92" t="s">
        <v>4</v>
      </c>
      <c r="E34" s="69" t="str">
        <f>ТО15000!E34</f>
        <v>Oil 0W30 </v>
      </c>
      <c r="F34" s="69">
        <v>4.9</v>
      </c>
      <c r="G34" s="78">
        <f>ТО15000!G34</f>
        <v>571</v>
      </c>
      <c r="H34" s="35">
        <f>F34*G34</f>
        <v>2797.9</v>
      </c>
    </row>
    <row r="35" spans="1:8" ht="12.75">
      <c r="A35" s="148"/>
      <c r="B35" s="217"/>
      <c r="C35" s="159"/>
      <c r="D35" s="70" t="s">
        <v>7</v>
      </c>
      <c r="E35" s="62" t="str">
        <f>'[2]Запчасти'!$B$148</f>
        <v>MD352626</v>
      </c>
      <c r="F35" s="62">
        <v>1</v>
      </c>
      <c r="G35" s="71">
        <f>'[2]Запчасти'!$C$148</f>
        <v>965.07</v>
      </c>
      <c r="H35" s="35">
        <f aca="true" t="shared" si="2" ref="H35:H43">F35*G35</f>
        <v>965.07</v>
      </c>
    </row>
    <row r="36" spans="1:8" ht="12.75">
      <c r="A36" s="148"/>
      <c r="B36" s="217"/>
      <c r="C36" s="159"/>
      <c r="D36" s="70" t="s">
        <v>8</v>
      </c>
      <c r="E36" s="62" t="str">
        <f>'[2]Запчасти'!$B$149</f>
        <v>7803A028</v>
      </c>
      <c r="F36" s="62">
        <v>1</v>
      </c>
      <c r="G36" s="71">
        <f>'[2]Запчасти'!$C$149</f>
        <v>1259.17</v>
      </c>
      <c r="H36" s="35">
        <f t="shared" si="2"/>
        <v>1259.17</v>
      </c>
    </row>
    <row r="37" spans="1:8" ht="12.75">
      <c r="A37" s="148"/>
      <c r="B37" s="217"/>
      <c r="C37" s="159"/>
      <c r="D37" s="15"/>
      <c r="E37" s="3"/>
      <c r="F37" s="3"/>
      <c r="G37" s="3"/>
      <c r="H37" s="35">
        <f t="shared" si="2"/>
        <v>0</v>
      </c>
    </row>
    <row r="38" spans="1:8" ht="12.75">
      <c r="A38" s="148"/>
      <c r="B38" s="217"/>
      <c r="C38" s="159"/>
      <c r="D38" s="15"/>
      <c r="E38" s="3"/>
      <c r="F38" s="3"/>
      <c r="G38" s="3"/>
      <c r="H38" s="35">
        <f t="shared" si="2"/>
        <v>0</v>
      </c>
    </row>
    <row r="39" spans="1:8" ht="12.75">
      <c r="A39" s="148"/>
      <c r="B39" s="217"/>
      <c r="C39" s="159"/>
      <c r="D39" s="15"/>
      <c r="E39" s="3"/>
      <c r="F39" s="3"/>
      <c r="G39" s="3"/>
      <c r="H39" s="35">
        <f t="shared" si="2"/>
        <v>0</v>
      </c>
    </row>
    <row r="40" spans="1:8" ht="12.75">
      <c r="A40" s="148"/>
      <c r="B40" s="217"/>
      <c r="C40" s="159"/>
      <c r="D40" s="15"/>
      <c r="E40" s="3"/>
      <c r="F40" s="3"/>
      <c r="G40" s="3"/>
      <c r="H40" s="35">
        <f t="shared" si="2"/>
        <v>0</v>
      </c>
    </row>
    <row r="41" spans="1:8" ht="12.75">
      <c r="A41" s="148"/>
      <c r="B41" s="217"/>
      <c r="C41" s="159"/>
      <c r="D41" s="15"/>
      <c r="E41" s="3"/>
      <c r="F41" s="3"/>
      <c r="G41" s="3"/>
      <c r="H41" s="35">
        <f t="shared" si="2"/>
        <v>0</v>
      </c>
    </row>
    <row r="42" spans="1:8" ht="12.75">
      <c r="A42" s="148"/>
      <c r="B42" s="217"/>
      <c r="C42" s="159"/>
      <c r="D42" s="15"/>
      <c r="E42" s="3"/>
      <c r="F42" s="3"/>
      <c r="G42" s="3"/>
      <c r="H42" s="35">
        <f t="shared" si="2"/>
        <v>0</v>
      </c>
    </row>
    <row r="43" spans="1:8" ht="13.5" thickBot="1">
      <c r="A43" s="148"/>
      <c r="B43" s="217"/>
      <c r="C43" s="159"/>
      <c r="D43" s="15"/>
      <c r="E43" s="3"/>
      <c r="F43" s="3"/>
      <c r="G43" s="3"/>
      <c r="H43" s="35">
        <f t="shared" si="2"/>
        <v>0</v>
      </c>
    </row>
    <row r="44" spans="1:8" ht="14.25" thickBot="1" thickTop="1">
      <c r="A44" s="148"/>
      <c r="B44" s="217"/>
      <c r="C44" s="162"/>
      <c r="D44" s="46" t="s">
        <v>11</v>
      </c>
      <c r="E44" s="85"/>
      <c r="F44" s="85"/>
      <c r="G44" s="85"/>
      <c r="H44" s="36">
        <f>SUM(H34:H43)</f>
        <v>5022.14</v>
      </c>
    </row>
    <row r="45" spans="1:8" ht="13.5" thickTop="1">
      <c r="A45" s="148"/>
      <c r="B45" s="217"/>
      <c r="C45" s="159" t="s">
        <v>2</v>
      </c>
      <c r="D45" s="92" t="s">
        <v>4</v>
      </c>
      <c r="E45" s="69" t="str">
        <f>ТО15000!E45</f>
        <v>Oil 0W30 </v>
      </c>
      <c r="F45" s="69">
        <v>4.9</v>
      </c>
      <c r="G45" s="78">
        <f>ТО15000!G45</f>
        <v>571</v>
      </c>
      <c r="H45" s="35">
        <f>F45*G45</f>
        <v>2797.9</v>
      </c>
    </row>
    <row r="46" spans="1:8" ht="12.75">
      <c r="A46" s="148"/>
      <c r="B46" s="217"/>
      <c r="C46" s="159"/>
      <c r="D46" s="70" t="s">
        <v>7</v>
      </c>
      <c r="E46" s="62" t="str">
        <f>'[2]Запчасти'!$B$148</f>
        <v>MD352626</v>
      </c>
      <c r="F46" s="62">
        <v>1</v>
      </c>
      <c r="G46" s="71">
        <f>'[2]Запчасти'!$C$148</f>
        <v>965.07</v>
      </c>
      <c r="H46" s="35">
        <f aca="true" t="shared" si="3" ref="H46:H54">F46*G46</f>
        <v>965.07</v>
      </c>
    </row>
    <row r="47" spans="1:8" ht="12.75">
      <c r="A47" s="148"/>
      <c r="B47" s="217"/>
      <c r="C47" s="159"/>
      <c r="D47" s="70" t="s">
        <v>8</v>
      </c>
      <c r="E47" s="62" t="str">
        <f>'[2]Запчасти'!$B$149</f>
        <v>7803A028</v>
      </c>
      <c r="F47" s="62">
        <v>1</v>
      </c>
      <c r="G47" s="71">
        <f>'[2]Запчасти'!$C$149</f>
        <v>1259.17</v>
      </c>
      <c r="H47" s="35">
        <f t="shared" si="3"/>
        <v>1259.17</v>
      </c>
    </row>
    <row r="48" spans="1:8" ht="12.75">
      <c r="A48" s="148"/>
      <c r="B48" s="217"/>
      <c r="C48" s="159"/>
      <c r="D48" s="15"/>
      <c r="E48" s="3"/>
      <c r="F48" s="3"/>
      <c r="G48" s="3"/>
      <c r="H48" s="35">
        <f t="shared" si="3"/>
        <v>0</v>
      </c>
    </row>
    <row r="49" spans="1:8" ht="12.75">
      <c r="A49" s="148"/>
      <c r="B49" s="217"/>
      <c r="C49" s="159"/>
      <c r="D49" s="15"/>
      <c r="E49" s="3"/>
      <c r="F49" s="3"/>
      <c r="G49" s="3"/>
      <c r="H49" s="35">
        <f t="shared" si="3"/>
        <v>0</v>
      </c>
    </row>
    <row r="50" spans="1:8" ht="12.75">
      <c r="A50" s="148"/>
      <c r="B50" s="217"/>
      <c r="C50" s="159"/>
      <c r="D50" s="15"/>
      <c r="E50" s="3"/>
      <c r="F50" s="3"/>
      <c r="G50" s="3"/>
      <c r="H50" s="35">
        <f t="shared" si="3"/>
        <v>0</v>
      </c>
    </row>
    <row r="51" spans="1:8" ht="12.75">
      <c r="A51" s="148"/>
      <c r="B51" s="217"/>
      <c r="C51" s="159"/>
      <c r="D51" s="15"/>
      <c r="E51" s="3"/>
      <c r="F51" s="3"/>
      <c r="G51" s="3"/>
      <c r="H51" s="35">
        <f t="shared" si="3"/>
        <v>0</v>
      </c>
    </row>
    <row r="52" spans="1:8" ht="12.75">
      <c r="A52" s="148"/>
      <c r="B52" s="217"/>
      <c r="C52" s="159"/>
      <c r="D52" s="15"/>
      <c r="E52" s="3"/>
      <c r="F52" s="3"/>
      <c r="G52" s="3"/>
      <c r="H52" s="35">
        <f t="shared" si="3"/>
        <v>0</v>
      </c>
    </row>
    <row r="53" spans="1:8" ht="12.75">
      <c r="A53" s="148"/>
      <c r="B53" s="217"/>
      <c r="C53" s="159"/>
      <c r="D53" s="15"/>
      <c r="E53" s="3"/>
      <c r="F53" s="3"/>
      <c r="G53" s="3"/>
      <c r="H53" s="35">
        <f t="shared" si="3"/>
        <v>0</v>
      </c>
    </row>
    <row r="54" spans="1:8" ht="13.5" thickBot="1">
      <c r="A54" s="148"/>
      <c r="B54" s="217"/>
      <c r="C54" s="159"/>
      <c r="D54" s="15"/>
      <c r="E54" s="3"/>
      <c r="F54" s="3"/>
      <c r="G54" s="3"/>
      <c r="H54" s="35">
        <f t="shared" si="3"/>
        <v>0</v>
      </c>
    </row>
    <row r="55" spans="1:8" ht="14.25" thickBot="1" thickTop="1">
      <c r="A55" s="148"/>
      <c r="B55" s="218"/>
      <c r="C55" s="160"/>
      <c r="D55" s="46" t="s">
        <v>11</v>
      </c>
      <c r="E55" s="3"/>
      <c r="F55" s="3"/>
      <c r="G55" s="3"/>
      <c r="H55" s="36">
        <f>SUM(H45:H54)</f>
        <v>5022.14</v>
      </c>
    </row>
    <row r="56" spans="1:8" ht="13.5" thickTop="1">
      <c r="A56" s="148"/>
      <c r="B56" s="171" t="str">
        <f>ТО240000!B58</f>
        <v>3,8 MIVEC</v>
      </c>
      <c r="C56" s="161" t="s">
        <v>1</v>
      </c>
      <c r="D56" s="47"/>
      <c r="E56" s="16"/>
      <c r="F56" s="16"/>
      <c r="G56" s="79"/>
      <c r="H56" s="35">
        <f>F56*G56</f>
        <v>0</v>
      </c>
    </row>
    <row r="57" spans="1:8" ht="12.75">
      <c r="A57" s="148"/>
      <c r="B57" s="171"/>
      <c r="C57" s="159"/>
      <c r="D57" s="15"/>
      <c r="E57" s="3"/>
      <c r="F57" s="3"/>
      <c r="G57" s="73"/>
      <c r="H57" s="35">
        <f aca="true" t="shared" si="4" ref="H57:H65">F57*G57</f>
        <v>0</v>
      </c>
    </row>
    <row r="58" spans="1:8" ht="12.75">
      <c r="A58" s="148"/>
      <c r="B58" s="171"/>
      <c r="C58" s="159"/>
      <c r="D58" s="15"/>
      <c r="E58" s="3"/>
      <c r="F58" s="3"/>
      <c r="G58" s="73"/>
      <c r="H58" s="35">
        <f t="shared" si="4"/>
        <v>0</v>
      </c>
    </row>
    <row r="59" spans="1:8" ht="12.75">
      <c r="A59" s="148"/>
      <c r="B59" s="171"/>
      <c r="C59" s="159"/>
      <c r="D59" s="15"/>
      <c r="E59" s="3"/>
      <c r="F59" s="3"/>
      <c r="G59" s="73"/>
      <c r="H59" s="35">
        <f t="shared" si="4"/>
        <v>0</v>
      </c>
    </row>
    <row r="60" spans="1:8" ht="12.75">
      <c r="A60" s="148"/>
      <c r="B60" s="171"/>
      <c r="C60" s="159"/>
      <c r="D60" s="15"/>
      <c r="E60" s="3"/>
      <c r="F60" s="3"/>
      <c r="G60" s="73"/>
      <c r="H60" s="35">
        <f t="shared" si="4"/>
        <v>0</v>
      </c>
    </row>
    <row r="61" spans="1:8" ht="12.75">
      <c r="A61" s="148"/>
      <c r="B61" s="171"/>
      <c r="C61" s="159"/>
      <c r="D61" s="15"/>
      <c r="E61" s="3"/>
      <c r="F61" s="3"/>
      <c r="G61" s="73"/>
      <c r="H61" s="35">
        <f t="shared" si="4"/>
        <v>0</v>
      </c>
    </row>
    <row r="62" spans="1:8" ht="12.75">
      <c r="A62" s="148"/>
      <c r="B62" s="171"/>
      <c r="C62" s="159"/>
      <c r="D62" s="15"/>
      <c r="E62" s="3"/>
      <c r="F62" s="3"/>
      <c r="G62" s="73"/>
      <c r="H62" s="35">
        <f t="shared" si="4"/>
        <v>0</v>
      </c>
    </row>
    <row r="63" spans="1:8" ht="12.75">
      <c r="A63" s="148"/>
      <c r="B63" s="171"/>
      <c r="C63" s="159"/>
      <c r="D63" s="15"/>
      <c r="E63" s="3"/>
      <c r="F63" s="3"/>
      <c r="G63" s="73"/>
      <c r="H63" s="35">
        <f t="shared" si="4"/>
        <v>0</v>
      </c>
    </row>
    <row r="64" spans="1:8" ht="12.75">
      <c r="A64" s="148"/>
      <c r="B64" s="171"/>
      <c r="C64" s="159"/>
      <c r="D64" s="15"/>
      <c r="E64" s="3"/>
      <c r="F64" s="3"/>
      <c r="G64" s="73"/>
      <c r="H64" s="35">
        <f t="shared" si="4"/>
        <v>0</v>
      </c>
    </row>
    <row r="65" spans="1:8" ht="13.5" thickBot="1">
      <c r="A65" s="148"/>
      <c r="B65" s="171"/>
      <c r="C65" s="159"/>
      <c r="D65" s="15"/>
      <c r="E65" s="3"/>
      <c r="F65" s="3"/>
      <c r="G65" s="73"/>
      <c r="H65" s="35">
        <f t="shared" si="4"/>
        <v>0</v>
      </c>
    </row>
    <row r="66" spans="1:8" ht="14.25" thickBot="1" thickTop="1">
      <c r="A66" s="148"/>
      <c r="B66" s="171"/>
      <c r="C66" s="162"/>
      <c r="D66" s="46" t="s">
        <v>11</v>
      </c>
      <c r="E66" s="197"/>
      <c r="F66" s="197"/>
      <c r="G66" s="198"/>
      <c r="H66" s="36">
        <f>SUM(H56:H65)</f>
        <v>0</v>
      </c>
    </row>
    <row r="67" spans="1:8" ht="13.5" thickTop="1">
      <c r="A67" s="148"/>
      <c r="B67" s="171"/>
      <c r="C67" s="159" t="s">
        <v>2</v>
      </c>
      <c r="D67" s="47" t="s">
        <v>4</v>
      </c>
      <c r="E67" s="16" t="str">
        <f>ТО15000!E67</f>
        <v>Oil 0W30 </v>
      </c>
      <c r="F67" s="16">
        <f>ТО15000!F67</f>
        <v>4.9</v>
      </c>
      <c r="G67" s="79">
        <f>ТО15000!G67</f>
        <v>571</v>
      </c>
      <c r="H67" s="35">
        <f>F67*G67</f>
        <v>2797.9</v>
      </c>
    </row>
    <row r="68" spans="1:8" ht="12.75">
      <c r="A68" s="148"/>
      <c r="B68" s="171"/>
      <c r="C68" s="159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965.07</v>
      </c>
      <c r="H68" s="35">
        <f aca="true" t="shared" si="5" ref="H68:H76">F68*G68</f>
        <v>965.07</v>
      </c>
    </row>
    <row r="69" spans="1:8" ht="12.75">
      <c r="A69" s="148"/>
      <c r="B69" s="171"/>
      <c r="C69" s="159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1259.17</v>
      </c>
      <c r="H69" s="35">
        <f t="shared" si="5"/>
        <v>1259.17</v>
      </c>
    </row>
    <row r="70" spans="1:8" ht="12.75">
      <c r="A70" s="148"/>
      <c r="B70" s="171"/>
      <c r="C70" s="159"/>
      <c r="D70" s="15"/>
      <c r="E70" s="3"/>
      <c r="F70" s="3"/>
      <c r="G70" s="73"/>
      <c r="H70" s="35">
        <f t="shared" si="5"/>
        <v>0</v>
      </c>
    </row>
    <row r="71" spans="1:8" ht="12.75">
      <c r="A71" s="148"/>
      <c r="B71" s="171"/>
      <c r="C71" s="159"/>
      <c r="D71" s="15"/>
      <c r="E71" s="3"/>
      <c r="F71" s="3"/>
      <c r="G71" s="73"/>
      <c r="H71" s="35">
        <f t="shared" si="5"/>
        <v>0</v>
      </c>
    </row>
    <row r="72" spans="1:8" ht="12.75">
      <c r="A72" s="148"/>
      <c r="B72" s="171"/>
      <c r="C72" s="159"/>
      <c r="D72" s="15"/>
      <c r="E72" s="3"/>
      <c r="F72" s="3"/>
      <c r="G72" s="73"/>
      <c r="H72" s="35">
        <f t="shared" si="5"/>
        <v>0</v>
      </c>
    </row>
    <row r="73" spans="1:8" ht="12.75">
      <c r="A73" s="148"/>
      <c r="B73" s="171"/>
      <c r="C73" s="159"/>
      <c r="D73" s="15"/>
      <c r="E73" s="3"/>
      <c r="F73" s="3"/>
      <c r="G73" s="73"/>
      <c r="H73" s="35">
        <f t="shared" si="5"/>
        <v>0</v>
      </c>
    </row>
    <row r="74" spans="1:8" ht="12.75">
      <c r="A74" s="149"/>
      <c r="B74" s="171"/>
      <c r="C74" s="159"/>
      <c r="D74" s="15"/>
      <c r="E74" s="3"/>
      <c r="F74" s="3"/>
      <c r="G74" s="73"/>
      <c r="H74" s="35">
        <f t="shared" si="5"/>
        <v>0</v>
      </c>
    </row>
    <row r="75" spans="1:8" ht="12.75">
      <c r="A75" s="149"/>
      <c r="B75" s="171"/>
      <c r="C75" s="159"/>
      <c r="D75" s="15"/>
      <c r="E75" s="3"/>
      <c r="F75" s="3"/>
      <c r="G75" s="73"/>
      <c r="H75" s="35">
        <f t="shared" si="5"/>
        <v>0</v>
      </c>
    </row>
    <row r="76" spans="1:8" ht="13.5" thickBot="1">
      <c r="A76" s="149"/>
      <c r="B76" s="171"/>
      <c r="C76" s="159"/>
      <c r="D76" s="15"/>
      <c r="E76" s="3"/>
      <c r="F76" s="3"/>
      <c r="G76" s="73"/>
      <c r="H76" s="35">
        <f t="shared" si="5"/>
        <v>0</v>
      </c>
    </row>
    <row r="77" spans="1:8" ht="14.25" thickBot="1" thickTop="1">
      <c r="A77" s="150"/>
      <c r="B77" s="172"/>
      <c r="C77" s="160"/>
      <c r="D77" s="44" t="s">
        <v>11</v>
      </c>
      <c r="E77" s="158"/>
      <c r="F77" s="158"/>
      <c r="G77" s="172"/>
      <c r="H77" s="36">
        <f>SUM(H67:H76)</f>
        <v>5022.14</v>
      </c>
    </row>
    <row r="78" spans="1:8" ht="14.25" customHeight="1" thickBot="1" thickTop="1">
      <c r="A78" s="143" t="s">
        <v>74</v>
      </c>
      <c r="B78" s="145" t="s">
        <v>60</v>
      </c>
      <c r="C78" s="8" t="s">
        <v>1</v>
      </c>
      <c r="D78" s="182"/>
      <c r="E78" s="182"/>
      <c r="F78" s="182"/>
      <c r="G78" s="182"/>
      <c r="H78" s="37">
        <f>H22+G3</f>
        <v>13670.05</v>
      </c>
    </row>
    <row r="79" spans="1:8" ht="14.25" thickBot="1" thickTop="1">
      <c r="A79" s="143"/>
      <c r="B79" s="146"/>
      <c r="C79" s="9" t="s">
        <v>2</v>
      </c>
      <c r="D79" s="173"/>
      <c r="E79" s="173"/>
      <c r="F79" s="173"/>
      <c r="G79" s="173"/>
      <c r="H79" s="37">
        <f>H33+G4</f>
        <v>13670.05</v>
      </c>
    </row>
    <row r="80" spans="1:8" ht="14.25" thickBot="1" thickTop="1">
      <c r="A80" s="143"/>
      <c r="B80" s="185">
        <v>3</v>
      </c>
      <c r="C80" s="9" t="s">
        <v>1</v>
      </c>
      <c r="D80" s="83"/>
      <c r="E80" s="83"/>
      <c r="F80" s="83"/>
      <c r="G80" s="83"/>
      <c r="H80" s="37">
        <f>H44+G5</f>
        <v>8946.94</v>
      </c>
    </row>
    <row r="81" spans="1:8" ht="14.25" thickBot="1" thickTop="1">
      <c r="A81" s="143"/>
      <c r="B81" s="186"/>
      <c r="C81" s="9" t="s">
        <v>2</v>
      </c>
      <c r="D81" s="83"/>
      <c r="E81" s="83"/>
      <c r="F81" s="83"/>
      <c r="G81" s="83"/>
      <c r="H81" s="37">
        <f>H55+G6</f>
        <v>8946.94</v>
      </c>
    </row>
    <row r="82" spans="1:8" ht="14.25" thickBot="1" thickTop="1">
      <c r="A82" s="143"/>
      <c r="B82" s="146" t="str">
        <f>ТО15000!B7</f>
        <v>3,8 MIVEC</v>
      </c>
      <c r="C82" s="9" t="s">
        <v>1</v>
      </c>
      <c r="D82" s="173"/>
      <c r="E82" s="173"/>
      <c r="F82" s="173"/>
      <c r="G82" s="173"/>
      <c r="H82" s="37"/>
    </row>
    <row r="83" spans="1:8" ht="14.25" thickBot="1" thickTop="1">
      <c r="A83" s="144"/>
      <c r="B83" s="147"/>
      <c r="C83" s="10" t="s">
        <v>2</v>
      </c>
      <c r="D83" s="174"/>
      <c r="E83" s="174"/>
      <c r="F83" s="174"/>
      <c r="G83" s="174"/>
      <c r="H83" s="37">
        <f>H77+G8</f>
        <v>8946.94</v>
      </c>
    </row>
    <row r="84" spans="1:8" ht="13.5" customHeight="1" thickBot="1" thickTop="1">
      <c r="A84" s="135" t="s">
        <v>75</v>
      </c>
      <c r="B84" s="241" t="s">
        <v>60</v>
      </c>
      <c r="C84" s="11" t="s">
        <v>1</v>
      </c>
      <c r="D84" s="165"/>
      <c r="E84" s="165"/>
      <c r="F84" s="165"/>
      <c r="G84" s="165"/>
      <c r="H84" s="38">
        <f>H78+G9+G10</f>
        <v>18821.35</v>
      </c>
    </row>
    <row r="85" spans="1:8" ht="14.25" thickBot="1" thickTop="1">
      <c r="A85" s="135"/>
      <c r="B85" s="242"/>
      <c r="C85" s="12" t="s">
        <v>2</v>
      </c>
      <c r="D85" s="166"/>
      <c r="E85" s="166"/>
      <c r="F85" s="166"/>
      <c r="G85" s="166"/>
      <c r="H85" s="38">
        <f>H79+G9+G10</f>
        <v>18821.35</v>
      </c>
    </row>
    <row r="86" spans="1:8" ht="14.25" thickBot="1" thickTop="1">
      <c r="A86" s="135"/>
      <c r="B86" s="215">
        <v>3</v>
      </c>
      <c r="C86" s="12" t="s">
        <v>1</v>
      </c>
      <c r="D86" s="166"/>
      <c r="E86" s="166"/>
      <c r="F86" s="166"/>
      <c r="G86" s="118"/>
      <c r="H86" s="38">
        <f>H80+G9+G10</f>
        <v>14098.240000000002</v>
      </c>
    </row>
    <row r="87" spans="1:8" ht="14.25" thickBot="1" thickTop="1">
      <c r="A87" s="135"/>
      <c r="B87" s="216"/>
      <c r="C87" s="12" t="s">
        <v>2</v>
      </c>
      <c r="D87" s="166"/>
      <c r="E87" s="166"/>
      <c r="F87" s="166"/>
      <c r="G87" s="118"/>
      <c r="H87" s="38">
        <f>H81+G9+G10</f>
        <v>14098.240000000002</v>
      </c>
    </row>
    <row r="88" spans="1:8" ht="14.25" thickBot="1" thickTop="1">
      <c r="A88" s="135"/>
      <c r="B88" s="164" t="str">
        <f>ТО15000!B7</f>
        <v>3,8 MIVEC</v>
      </c>
      <c r="C88" s="12" t="s">
        <v>1</v>
      </c>
      <c r="D88" s="166"/>
      <c r="E88" s="166"/>
      <c r="F88" s="166"/>
      <c r="G88" s="166"/>
      <c r="H88" s="38"/>
    </row>
    <row r="89" spans="1:8" ht="14.25" thickBot="1" thickTop="1">
      <c r="A89" s="136"/>
      <c r="B89" s="167"/>
      <c r="C89" s="13" t="s">
        <v>2</v>
      </c>
      <c r="D89" s="168"/>
      <c r="E89" s="168"/>
      <c r="F89" s="168"/>
      <c r="G89" s="168"/>
      <c r="H89" s="38">
        <f>H83+G9+G10</f>
        <v>14098.240000000002</v>
      </c>
    </row>
    <row r="90" ht="13.5" thickTop="1"/>
  </sheetData>
  <sheetProtection/>
  <mergeCells count="55">
    <mergeCell ref="E2:F2"/>
    <mergeCell ref="E3:F8"/>
    <mergeCell ref="E9:F9"/>
    <mergeCell ref="E10:F10"/>
    <mergeCell ref="A78:A83"/>
    <mergeCell ref="B78:B79"/>
    <mergeCell ref="D78:G78"/>
    <mergeCell ref="D79:G79"/>
    <mergeCell ref="B82:B83"/>
    <mergeCell ref="D82:G82"/>
    <mergeCell ref="A84:A89"/>
    <mergeCell ref="B84:B85"/>
    <mergeCell ref="D84:G84"/>
    <mergeCell ref="D85:G85"/>
    <mergeCell ref="B88:B89"/>
    <mergeCell ref="D88:G88"/>
    <mergeCell ref="D89:G89"/>
    <mergeCell ref="B86:B87"/>
    <mergeCell ref="D86:G86"/>
    <mergeCell ref="D87:G87"/>
    <mergeCell ref="D83:G83"/>
    <mergeCell ref="B80:B81"/>
    <mergeCell ref="B56:B77"/>
    <mergeCell ref="C56:C66"/>
    <mergeCell ref="E66:G66"/>
    <mergeCell ref="C67:C77"/>
    <mergeCell ref="E77:G77"/>
    <mergeCell ref="G2:H2"/>
    <mergeCell ref="G3:H3"/>
    <mergeCell ref="A12:A77"/>
    <mergeCell ref="B12:B33"/>
    <mergeCell ref="C12:C22"/>
    <mergeCell ref="A9:A10"/>
    <mergeCell ref="B9:C9"/>
    <mergeCell ref="E22:G22"/>
    <mergeCell ref="C23:C33"/>
    <mergeCell ref="E33:G33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9:H9"/>
    <mergeCell ref="B5:B6"/>
    <mergeCell ref="G5:H5"/>
    <mergeCell ref="G6:H6"/>
    <mergeCell ref="B34:B55"/>
    <mergeCell ref="C34:C44"/>
    <mergeCell ref="C45:C55"/>
    <mergeCell ref="G10:H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G82" sqref="G82"/>
    </sheetView>
  </sheetViews>
  <sheetFormatPr defaultColWidth="9.00390625" defaultRowHeight="12.75"/>
  <cols>
    <col min="1" max="1" width="20.375" style="1" customWidth="1"/>
    <col min="2" max="2" width="11.125" style="1" bestFit="1" customWidth="1"/>
    <col min="3" max="3" width="17.25390625" style="1" customWidth="1"/>
    <col min="4" max="4" width="21.875" style="48" customWidth="1"/>
    <col min="5" max="5" width="33.875" style="4" customWidth="1"/>
    <col min="6" max="6" width="18.375" style="4" customWidth="1"/>
    <col min="7" max="7" width="14.125" style="39" customWidth="1"/>
    <col min="8" max="8" width="11.75390625" style="39" customWidth="1"/>
    <col min="9" max="9" width="21.25390625" style="1" customWidth="1"/>
    <col min="10" max="10" width="21.75390625" style="1" customWidth="1"/>
    <col min="11" max="11" width="18.375" style="33" customWidth="1"/>
    <col min="12" max="12" width="3.25390625" style="1" customWidth="1"/>
    <col min="13" max="16384" width="9.125" style="1" customWidth="1"/>
  </cols>
  <sheetData>
    <row r="1" spans="1:11" ht="17.25" thickBot="1" thickTop="1">
      <c r="A1" s="193" t="str">
        <f>ТО15000!A1</f>
        <v>Pajero IV (BK)</v>
      </c>
      <c r="B1" s="194"/>
      <c r="C1" s="194"/>
      <c r="D1" s="128" t="s">
        <v>43</v>
      </c>
      <c r="E1" s="128"/>
      <c r="F1" s="128"/>
      <c r="G1" s="129"/>
      <c r="H1" s="130"/>
      <c r="J1" s="33"/>
      <c r="K1" s="1"/>
    </row>
    <row r="2" spans="1:11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  <c r="J2" s="33"/>
      <c r="K2" s="1"/>
    </row>
    <row r="3" spans="1:21" ht="12.75">
      <c r="A3" s="135" t="s">
        <v>48</v>
      </c>
      <c r="B3" s="137" t="str">
        <f>ТО255000!B3</f>
        <v>3,2 DI-D</v>
      </c>
      <c r="C3" s="6" t="s">
        <v>1</v>
      </c>
      <c r="D3" s="42">
        <v>3.8</v>
      </c>
      <c r="E3" s="211">
        <f>ТО15000!E3</f>
        <v>2453</v>
      </c>
      <c r="F3" s="120"/>
      <c r="G3" s="116">
        <f>D3*E3</f>
        <v>9321.4</v>
      </c>
      <c r="H3" s="117"/>
      <c r="I3" s="2"/>
      <c r="J3" s="6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4.1</v>
      </c>
      <c r="E4" s="212"/>
      <c r="F4" s="122"/>
      <c r="G4" s="116">
        <f>D4*E3</f>
        <v>10057.3</v>
      </c>
      <c r="H4" s="117"/>
      <c r="I4" s="2"/>
      <c r="J4" s="68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42">
        <v>5.1</v>
      </c>
      <c r="E5" s="212"/>
      <c r="F5" s="122"/>
      <c r="G5" s="116">
        <f>D5*E3</f>
        <v>12510.3</v>
      </c>
      <c r="H5" s="118"/>
      <c r="I5" s="2"/>
      <c r="J5" s="68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5.1</v>
      </c>
      <c r="E6" s="212"/>
      <c r="F6" s="122"/>
      <c r="G6" s="116">
        <f>D6*E3</f>
        <v>12510.3</v>
      </c>
      <c r="H6" s="118"/>
      <c r="I6" s="2"/>
      <c r="J6" s="68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ТО255000!B7</f>
        <v>3,8 MIVEC</v>
      </c>
      <c r="C7" s="6" t="s">
        <v>1</v>
      </c>
      <c r="D7" s="42"/>
      <c r="E7" s="212"/>
      <c r="F7" s="122"/>
      <c r="G7" s="116"/>
      <c r="H7" s="117"/>
      <c r="I7" s="2"/>
      <c r="J7" s="68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5.1</v>
      </c>
      <c r="E8" s="213"/>
      <c r="F8" s="124"/>
      <c r="G8" s="139">
        <f>D8*E3</f>
        <v>12510.3</v>
      </c>
      <c r="H8" s="140"/>
      <c r="I8" s="2"/>
      <c r="J8" s="68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58" t="str">
        <f>B7</f>
        <v>3,8 MIVEC</v>
      </c>
      <c r="C9" s="59" t="str">
        <f>ТО90000!C9</f>
        <v>Замена реком. з/ч</v>
      </c>
      <c r="D9" s="15">
        <f>ТО90000!D9</f>
        <v>1.5</v>
      </c>
      <c r="E9" s="125">
        <f>E10</f>
        <v>2453</v>
      </c>
      <c r="F9" s="122"/>
      <c r="G9" s="126">
        <f>D9*E9</f>
        <v>3679.5</v>
      </c>
      <c r="H9" s="127"/>
      <c r="I9" s="2"/>
      <c r="J9" s="68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ТО15000!E10</f>
        <v>2453</v>
      </c>
      <c r="F10" s="124"/>
      <c r="G10" s="175">
        <f>D10*E10</f>
        <v>1226.5</v>
      </c>
      <c r="H10" s="176"/>
      <c r="I10" s="3"/>
      <c r="J10" s="7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52.5" customHeight="1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61" t="str">
        <f>B3</f>
        <v>3,2 DI-D</v>
      </c>
      <c r="C12" s="161" t="s">
        <v>1</v>
      </c>
      <c r="D12" s="70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9"/>
      <c r="B13" s="149"/>
      <c r="C13" s="159"/>
      <c r="D13" s="70" t="s">
        <v>7</v>
      </c>
      <c r="E13" s="62" t="s">
        <v>63</v>
      </c>
      <c r="F13" s="62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9"/>
      <c r="B14" s="149"/>
      <c r="C14" s="159"/>
      <c r="D14" s="70" t="s">
        <v>8</v>
      </c>
      <c r="E14" s="62" t="s">
        <v>65</v>
      </c>
      <c r="F14" s="62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9"/>
      <c r="B15" s="149"/>
      <c r="C15" s="159"/>
      <c r="D15" s="5" t="s">
        <v>61</v>
      </c>
      <c r="E15" s="62" t="s">
        <v>66</v>
      </c>
      <c r="F15" s="62">
        <v>1</v>
      </c>
      <c r="G15" s="71">
        <f>'[2]Запчасти'!$C$157</f>
        <v>2044.62</v>
      </c>
      <c r="H15" s="35">
        <f aca="true" t="shared" si="0" ref="H15:H21">F15*G15</f>
        <v>2044.62</v>
      </c>
    </row>
    <row r="16" spans="1:8" ht="38.25">
      <c r="A16" s="149"/>
      <c r="B16" s="149"/>
      <c r="C16" s="159"/>
      <c r="D16" s="70" t="s">
        <v>21</v>
      </c>
      <c r="E16" s="62" t="s">
        <v>67</v>
      </c>
      <c r="F16" s="62">
        <v>1</v>
      </c>
      <c r="G16" s="71">
        <f>'[2]Масла и технические жидкости'!$C$6</f>
        <v>262.5</v>
      </c>
      <c r="H16" s="35">
        <f t="shared" si="0"/>
        <v>262.5</v>
      </c>
    </row>
    <row r="17" spans="1:8" ht="12.75">
      <c r="A17" s="149"/>
      <c r="B17" s="149"/>
      <c r="C17" s="159"/>
      <c r="D17" s="70" t="s">
        <v>22</v>
      </c>
      <c r="E17" s="62" t="s">
        <v>64</v>
      </c>
      <c r="F17" s="62">
        <v>1</v>
      </c>
      <c r="G17" s="71">
        <f>'[2]Запчасти'!$C$156</f>
        <v>2547.23</v>
      </c>
      <c r="H17" s="35">
        <f t="shared" si="0"/>
        <v>2547.23</v>
      </c>
    </row>
    <row r="18" spans="1:8" ht="12.75">
      <c r="A18" s="149"/>
      <c r="B18" s="149"/>
      <c r="C18" s="159"/>
      <c r="D18" s="70" t="s">
        <v>69</v>
      </c>
      <c r="E18" s="62" t="str">
        <f>'[2]Масла и технические жидкости'!$B$34</f>
        <v>Hypoid Gear Oil API GL4 SAE 75W90</v>
      </c>
      <c r="F18" s="62">
        <v>3.2</v>
      </c>
      <c r="G18" s="71">
        <f>'[2]Масла и технические жидкости'!$C$34</f>
        <v>896.2</v>
      </c>
      <c r="H18" s="35">
        <f t="shared" si="0"/>
        <v>2867.84</v>
      </c>
    </row>
    <row r="19" spans="1:8" ht="12.75">
      <c r="A19" s="149"/>
      <c r="B19" s="149"/>
      <c r="C19" s="159"/>
      <c r="D19" s="70" t="s">
        <v>24</v>
      </c>
      <c r="E19" s="74" t="str">
        <f>'[2]Масла и технические жидкости'!$B$34</f>
        <v>Hypoid Gear Oil API GL4 SAE 75W90</v>
      </c>
      <c r="F19" s="62">
        <v>2.8</v>
      </c>
      <c r="G19" s="71">
        <f>'[2]Масла и технические жидкости'!$C$34</f>
        <v>896.2</v>
      </c>
      <c r="H19" s="35">
        <f t="shared" si="0"/>
        <v>2509.36</v>
      </c>
    </row>
    <row r="20" spans="1:8" ht="12.75">
      <c r="A20" s="149"/>
      <c r="B20" s="149"/>
      <c r="C20" s="159"/>
      <c r="D20" s="75" t="s">
        <v>46</v>
      </c>
      <c r="E20" s="62" t="str">
        <f>'[2]Масла и технические жидкости'!$B$36</f>
        <v>Super Hypoid Gear Oil SAE 90 GL-5</v>
      </c>
      <c r="F20" s="62">
        <v>1.6</v>
      </c>
      <c r="G20" s="71">
        <f>'[2]Масла и технические жидкости'!$C$36</f>
        <v>831</v>
      </c>
      <c r="H20" s="35">
        <f t="shared" si="0"/>
        <v>1329.6000000000001</v>
      </c>
    </row>
    <row r="21" spans="1:8" ht="13.5" thickBot="1">
      <c r="A21" s="149"/>
      <c r="B21" s="149"/>
      <c r="C21" s="159"/>
      <c r="D21" s="70" t="s">
        <v>47</v>
      </c>
      <c r="E21" s="62" t="str">
        <f>'[2]Масла и технические жидкости'!$B$36</f>
        <v>Super Hypoid Gear Oil SAE 90 GL-5</v>
      </c>
      <c r="F21" s="62">
        <v>1.15</v>
      </c>
      <c r="G21" s="71">
        <f>'[2]Масла и технические жидкости'!$C$36</f>
        <v>831</v>
      </c>
      <c r="H21" s="35">
        <f t="shared" si="0"/>
        <v>955.65</v>
      </c>
    </row>
    <row r="22" spans="1:8" ht="14.25" thickBot="1" thickTop="1">
      <c r="A22" s="149"/>
      <c r="B22" s="149"/>
      <c r="C22" s="162"/>
      <c r="D22" s="46" t="s">
        <v>11</v>
      </c>
      <c r="E22" s="132"/>
      <c r="F22" s="132"/>
      <c r="G22" s="177"/>
      <c r="H22" s="36">
        <f>SUM(H12:H20)</f>
        <v>18525.879999999997</v>
      </c>
    </row>
    <row r="23" spans="1:8" ht="13.5" thickTop="1">
      <c r="A23" s="149"/>
      <c r="B23" s="149"/>
      <c r="C23" s="161" t="s">
        <v>2</v>
      </c>
      <c r="D23" s="70" t="s">
        <v>4</v>
      </c>
      <c r="E23" s="16" t="str">
        <f>ТО15000!E23</f>
        <v>Oil 5W30 </v>
      </c>
      <c r="F23" s="16">
        <v>9.3</v>
      </c>
      <c r="G23" s="78">
        <f>ТО15000!G23</f>
        <v>508</v>
      </c>
      <c r="H23" s="35">
        <f>F23*G23</f>
        <v>4724.400000000001</v>
      </c>
    </row>
    <row r="24" spans="1:8" ht="12.75">
      <c r="A24" s="149"/>
      <c r="B24" s="149"/>
      <c r="C24" s="159"/>
      <c r="D24" s="70" t="s">
        <v>7</v>
      </c>
      <c r="E24" s="62" t="s">
        <v>63</v>
      </c>
      <c r="F24" s="62">
        <v>1</v>
      </c>
      <c r="G24" s="71">
        <f>'[2]Запчасти'!$C$155</f>
        <v>981.16</v>
      </c>
      <c r="H24" s="35">
        <f aca="true" t="shared" si="1" ref="H24:H32">F24*G24</f>
        <v>981.16</v>
      </c>
    </row>
    <row r="25" spans="1:8" ht="12.75">
      <c r="A25" s="149"/>
      <c r="B25" s="149"/>
      <c r="C25" s="159"/>
      <c r="D25" s="70" t="s">
        <v>8</v>
      </c>
      <c r="E25" s="62" t="s">
        <v>65</v>
      </c>
      <c r="F25" s="62">
        <v>1</v>
      </c>
      <c r="G25" s="71">
        <f>'[2]Запчасти'!$C$149</f>
        <v>1259.17</v>
      </c>
      <c r="H25" s="35">
        <f t="shared" si="1"/>
        <v>1259.17</v>
      </c>
    </row>
    <row r="26" spans="1:8" ht="12.75">
      <c r="A26" s="149"/>
      <c r="B26" s="149"/>
      <c r="C26" s="159"/>
      <c r="D26" s="5" t="s">
        <v>61</v>
      </c>
      <c r="E26" s="62" t="s">
        <v>66</v>
      </c>
      <c r="F26" s="62">
        <v>1</v>
      </c>
      <c r="G26" s="71">
        <f>'[2]Запчасти'!$C$157</f>
        <v>2044.62</v>
      </c>
      <c r="H26" s="35">
        <f t="shared" si="1"/>
        <v>2044.62</v>
      </c>
    </row>
    <row r="27" spans="1:8" ht="25.5">
      <c r="A27" s="149"/>
      <c r="B27" s="149"/>
      <c r="C27" s="159"/>
      <c r="D27" s="70" t="s">
        <v>68</v>
      </c>
      <c r="E27" s="62" t="s">
        <v>67</v>
      </c>
      <c r="F27" s="62">
        <v>1</v>
      </c>
      <c r="G27" s="71">
        <f>'[2]Масла и технические жидкости'!$C$6</f>
        <v>262.5</v>
      </c>
      <c r="H27" s="35">
        <f t="shared" si="1"/>
        <v>262.5</v>
      </c>
    </row>
    <row r="28" spans="1:8" ht="12.75">
      <c r="A28" s="149"/>
      <c r="B28" s="149"/>
      <c r="C28" s="159"/>
      <c r="D28" s="70" t="s">
        <v>22</v>
      </c>
      <c r="E28" s="62" t="s">
        <v>64</v>
      </c>
      <c r="F28" s="62">
        <v>1</v>
      </c>
      <c r="G28" s="71">
        <f>'[2]Запчасти'!$C$156</f>
        <v>2547.23</v>
      </c>
      <c r="H28" s="35">
        <f t="shared" si="1"/>
        <v>2547.23</v>
      </c>
    </row>
    <row r="29" spans="1:8" ht="12.75">
      <c r="A29" s="149"/>
      <c r="B29" s="149"/>
      <c r="C29" s="159"/>
      <c r="D29" s="70" t="s">
        <v>24</v>
      </c>
      <c r="E29" s="74" t="str">
        <f>'[2]Масла и технические жидкости'!$B$34</f>
        <v>Hypoid Gear Oil API GL4 SAE 75W90</v>
      </c>
      <c r="F29" s="62">
        <v>2.8</v>
      </c>
      <c r="G29" s="71">
        <f>'[2]Масла и технические жидкости'!$C$34</f>
        <v>896.2</v>
      </c>
      <c r="H29" s="35">
        <f t="shared" si="1"/>
        <v>2509.36</v>
      </c>
    </row>
    <row r="30" spans="1:8" ht="12.75">
      <c r="A30" s="149"/>
      <c r="B30" s="149"/>
      <c r="C30" s="159"/>
      <c r="D30" s="75" t="s">
        <v>46</v>
      </c>
      <c r="E30" s="62" t="str">
        <f>'[2]Масла и технические жидкости'!$B$36</f>
        <v>Super Hypoid Gear Oil SAE 90 GL-5</v>
      </c>
      <c r="F30" s="62">
        <v>1.6</v>
      </c>
      <c r="G30" s="71">
        <f>'[2]Масла и технические жидкости'!$C$36</f>
        <v>831</v>
      </c>
      <c r="H30" s="35">
        <f t="shared" si="1"/>
        <v>1329.6000000000001</v>
      </c>
    </row>
    <row r="31" spans="1:8" ht="12.75">
      <c r="A31" s="149"/>
      <c r="B31" s="149"/>
      <c r="C31" s="159"/>
      <c r="D31" s="70" t="s">
        <v>47</v>
      </c>
      <c r="E31" s="62" t="str">
        <f>'[2]Масла и технические жидкости'!$B$36</f>
        <v>Super Hypoid Gear Oil SAE 90 GL-5</v>
      </c>
      <c r="F31" s="62">
        <v>1.15</v>
      </c>
      <c r="G31" s="71">
        <f>'[2]Масла и технические жидкости'!$C$36</f>
        <v>831</v>
      </c>
      <c r="H31" s="35">
        <f t="shared" si="1"/>
        <v>955.65</v>
      </c>
    </row>
    <row r="32" spans="1:8" ht="12.75">
      <c r="A32" s="149"/>
      <c r="B32" s="149"/>
      <c r="C32" s="159"/>
      <c r="D32" s="5" t="s">
        <v>25</v>
      </c>
      <c r="E32" s="62" t="str">
        <f>ТО90000!E32</f>
        <v>ATF SP III</v>
      </c>
      <c r="F32" s="62">
        <v>9.7</v>
      </c>
      <c r="G32" s="71">
        <f>ТО90000!G32</f>
        <v>461</v>
      </c>
      <c r="H32" s="35">
        <f t="shared" si="1"/>
        <v>4471.7</v>
      </c>
    </row>
    <row r="33" spans="1:9" ht="13.5" thickBot="1">
      <c r="A33" s="149"/>
      <c r="B33" s="149"/>
      <c r="C33" s="159"/>
      <c r="D33" s="5" t="s">
        <v>25</v>
      </c>
      <c r="E33" s="62" t="s">
        <v>81</v>
      </c>
      <c r="F33" s="62">
        <v>10.9</v>
      </c>
      <c r="G33" s="71">
        <f>'[2]Масла и технические жидкости'!$C$25</f>
        <v>1798.5</v>
      </c>
      <c r="H33" s="35">
        <f>G33*F33</f>
        <v>19603.65</v>
      </c>
      <c r="I33" s="108"/>
    </row>
    <row r="34" spans="1:8" ht="14.25" thickBot="1" thickTop="1">
      <c r="A34" s="149"/>
      <c r="B34" s="149"/>
      <c r="C34" s="159"/>
      <c r="D34" s="112" t="s">
        <v>11</v>
      </c>
      <c r="E34" s="205" t="s">
        <v>82</v>
      </c>
      <c r="F34" s="205"/>
      <c r="G34" s="206"/>
      <c r="H34" s="36">
        <f>SUM(H23:H32)</f>
        <v>21085.390000000003</v>
      </c>
    </row>
    <row r="35" spans="1:9" ht="14.25" thickBot="1" thickTop="1">
      <c r="A35" s="149"/>
      <c r="B35" s="150"/>
      <c r="C35" s="162"/>
      <c r="D35" s="113"/>
      <c r="E35" s="207" t="s">
        <v>83</v>
      </c>
      <c r="F35" s="207"/>
      <c r="G35" s="208"/>
      <c r="H35" s="36">
        <f>SUM(H23:H31)+H33</f>
        <v>36217.340000000004</v>
      </c>
      <c r="I35" s="108"/>
    </row>
    <row r="36" spans="1:12" ht="13.5" thickTop="1">
      <c r="A36" s="149"/>
      <c r="B36" s="195">
        <v>3</v>
      </c>
      <c r="C36" s="161" t="s">
        <v>1</v>
      </c>
      <c r="D36" s="15" t="s">
        <v>4</v>
      </c>
      <c r="E36" s="3" t="str">
        <f>ТО15000!E34</f>
        <v>Oil 0W30 </v>
      </c>
      <c r="F36" s="3">
        <f>ТО15000!F34</f>
        <v>4.9</v>
      </c>
      <c r="G36" s="73">
        <f>ТО15000!G34</f>
        <v>571</v>
      </c>
      <c r="H36" s="35">
        <f>F36*G36</f>
        <v>2797.9</v>
      </c>
      <c r="I36" s="59"/>
      <c r="J36" s="59"/>
      <c r="K36" s="67"/>
      <c r="L36" s="60"/>
    </row>
    <row r="37" spans="1:12" ht="12.75">
      <c r="A37" s="149"/>
      <c r="B37" s="151"/>
      <c r="C37" s="159"/>
      <c r="D37" s="15" t="s">
        <v>7</v>
      </c>
      <c r="E37" s="62" t="str">
        <f>ТО15000!E35</f>
        <v>MD352626</v>
      </c>
      <c r="F37" s="62">
        <f>ТО15000!F35</f>
        <v>1</v>
      </c>
      <c r="G37" s="71">
        <f>ТО15000!G35</f>
        <v>965.07</v>
      </c>
      <c r="H37" s="35">
        <f aca="true" t="shared" si="2" ref="H37:H46">F37*G37</f>
        <v>965.07</v>
      </c>
      <c r="I37" s="2"/>
      <c r="J37" s="64" t="s">
        <v>50</v>
      </c>
      <c r="K37" s="68"/>
      <c r="L37" s="61"/>
    </row>
    <row r="38" spans="1:12" ht="12.75">
      <c r="A38" s="149"/>
      <c r="B38" s="151"/>
      <c r="C38" s="159"/>
      <c r="D38" s="15" t="s">
        <v>8</v>
      </c>
      <c r="E38" s="3" t="str">
        <f>ТО15000!E36</f>
        <v>7803A028</v>
      </c>
      <c r="F38" s="3">
        <f>ТО15000!F36</f>
        <v>1</v>
      </c>
      <c r="G38" s="73">
        <f>ТО15000!G36</f>
        <v>1259.17</v>
      </c>
      <c r="H38" s="35">
        <f t="shared" si="2"/>
        <v>1259.17</v>
      </c>
      <c r="I38" s="65" t="s">
        <v>51</v>
      </c>
      <c r="J38" s="65" t="s">
        <v>52</v>
      </c>
      <c r="K38" s="80" t="s">
        <v>6</v>
      </c>
      <c r="L38" s="61"/>
    </row>
    <row r="39" spans="1:12" ht="12.75">
      <c r="A39" s="149"/>
      <c r="B39" s="151"/>
      <c r="C39" s="159"/>
      <c r="D39" s="17" t="s">
        <v>29</v>
      </c>
      <c r="E39" s="2" t="str">
        <f>'[2]Запчасти'!$B$200</f>
        <v>MD358557</v>
      </c>
      <c r="F39" s="2">
        <v>1</v>
      </c>
      <c r="G39" s="68">
        <f>'[2]Запчасти'!$C$200</f>
        <v>5622.77</v>
      </c>
      <c r="H39" s="35">
        <f t="shared" si="2"/>
        <v>5622.77</v>
      </c>
      <c r="I39" s="65" t="s">
        <v>53</v>
      </c>
      <c r="J39" s="65" t="str">
        <f>'[2]Запчасти'!$F$194</f>
        <v>MD362861</v>
      </c>
      <c r="K39" s="80">
        <f>'[2]Запчасти'!$G$194</f>
        <v>3882.53</v>
      </c>
      <c r="L39" s="61"/>
    </row>
    <row r="40" spans="1:12" ht="38.25">
      <c r="A40" s="149"/>
      <c r="B40" s="151"/>
      <c r="C40" s="159"/>
      <c r="D40" s="15" t="s">
        <v>21</v>
      </c>
      <c r="E40" s="3" t="str">
        <f>E51</f>
        <v>MD358557</v>
      </c>
      <c r="F40" s="3">
        <v>1</v>
      </c>
      <c r="G40" s="73">
        <f>'[2]Масла и технические жидкости'!$C$6</f>
        <v>262.5</v>
      </c>
      <c r="H40" s="35">
        <f t="shared" si="2"/>
        <v>262.5</v>
      </c>
      <c r="I40" s="65" t="s">
        <v>54</v>
      </c>
      <c r="J40" s="65" t="str">
        <f>'[2]Запчасти'!$F$195</f>
        <v>MD140071</v>
      </c>
      <c r="K40" s="80">
        <f>'[2]Запчасти'!$G$195</f>
        <v>2570.97</v>
      </c>
      <c r="L40" s="61"/>
    </row>
    <row r="41" spans="1:12" ht="12.75">
      <c r="A41" s="149"/>
      <c r="B41" s="151"/>
      <c r="C41" s="159"/>
      <c r="D41" s="15" t="s">
        <v>22</v>
      </c>
      <c r="E41" s="3" t="str">
        <f>'[2]Запчасти'!$B$196</f>
        <v>MR571476</v>
      </c>
      <c r="F41" s="3">
        <v>1</v>
      </c>
      <c r="G41" s="73">
        <f>'[2]Запчасти'!$C$196</f>
        <v>2670.48</v>
      </c>
      <c r="H41" s="35">
        <f t="shared" si="2"/>
        <v>2670.48</v>
      </c>
      <c r="I41" s="65" t="s">
        <v>55</v>
      </c>
      <c r="J41" s="65" t="str">
        <f>'[2]Запчасти'!$F$196</f>
        <v>MD319022</v>
      </c>
      <c r="K41" s="80">
        <f>'[2]Запчасти'!$G$196</f>
        <v>2658.34</v>
      </c>
      <c r="L41" s="61"/>
    </row>
    <row r="42" spans="1:12" ht="12.75">
      <c r="A42" s="149"/>
      <c r="B42" s="151"/>
      <c r="C42" s="159"/>
      <c r="D42" s="15" t="s">
        <v>69</v>
      </c>
      <c r="E42" s="2" t="str">
        <f>'[2]Масла и технические жидкости'!$B$34</f>
        <v>Hypoid Gear Oil API GL4 SAE 75W90</v>
      </c>
      <c r="F42" s="2">
        <v>3.2</v>
      </c>
      <c r="G42" s="68">
        <f>'[2]Масла и технические жидкости'!$C$34</f>
        <v>896.2</v>
      </c>
      <c r="H42" s="35">
        <f t="shared" si="2"/>
        <v>2867.84</v>
      </c>
      <c r="I42" s="66" t="s">
        <v>11</v>
      </c>
      <c r="J42" s="66"/>
      <c r="K42" s="81">
        <f>SUM(K39:K41)</f>
        <v>9111.84</v>
      </c>
      <c r="L42" s="61"/>
    </row>
    <row r="43" spans="1:12" ht="12.75">
      <c r="A43" s="149"/>
      <c r="B43" s="151"/>
      <c r="C43" s="159"/>
      <c r="D43" s="15" t="s">
        <v>24</v>
      </c>
      <c r="E43" s="2" t="str">
        <f>'[2]Масла и технические жидкости'!$B$34</f>
        <v>Hypoid Gear Oil API GL4 SAE 75W90</v>
      </c>
      <c r="F43" s="2">
        <v>2.8</v>
      </c>
      <c r="G43" s="68">
        <f>'[2]Масла и технические жидкости'!$C$34</f>
        <v>896.2</v>
      </c>
      <c r="H43" s="35">
        <f t="shared" si="2"/>
        <v>2509.36</v>
      </c>
      <c r="I43" s="2"/>
      <c r="J43" s="2"/>
      <c r="K43" s="68"/>
      <c r="L43" s="61"/>
    </row>
    <row r="44" spans="1:12" ht="12.75">
      <c r="A44" s="149"/>
      <c r="B44" s="151"/>
      <c r="C44" s="159"/>
      <c r="D44" s="48" t="s">
        <v>46</v>
      </c>
      <c r="E44" s="2" t="str">
        <f>'[2]Масла и технические жидкости'!$B$36</f>
        <v>Super Hypoid Gear Oil SAE 90 GL-5</v>
      </c>
      <c r="F44" s="2">
        <v>1.6</v>
      </c>
      <c r="G44" s="68">
        <f>'[2]Масла и технические жидкости'!$C$36</f>
        <v>831</v>
      </c>
      <c r="H44" s="35">
        <f t="shared" si="2"/>
        <v>1329.6000000000001</v>
      </c>
      <c r="I44" s="2"/>
      <c r="J44" s="2"/>
      <c r="K44" s="68"/>
      <c r="L44" s="61"/>
    </row>
    <row r="45" spans="1:12" ht="12.75">
      <c r="A45" s="149"/>
      <c r="B45" s="151"/>
      <c r="C45" s="159"/>
      <c r="D45" s="15" t="s">
        <v>47</v>
      </c>
      <c r="E45" s="2" t="str">
        <f>'[2]Масла и технические жидкости'!$B$36</f>
        <v>Super Hypoid Gear Oil SAE 90 GL-5</v>
      </c>
      <c r="F45" s="2">
        <v>1.15</v>
      </c>
      <c r="G45" s="68">
        <f>'[2]Масла и технические жидкости'!$C$36</f>
        <v>831</v>
      </c>
      <c r="H45" s="35">
        <f t="shared" si="2"/>
        <v>955.65</v>
      </c>
      <c r="I45" s="2"/>
      <c r="J45" s="2"/>
      <c r="K45" s="68"/>
      <c r="L45" s="61"/>
    </row>
    <row r="46" spans="1:12" ht="13.5" thickBot="1">
      <c r="A46" s="149"/>
      <c r="B46" s="151"/>
      <c r="C46" s="159"/>
      <c r="D46" s="15"/>
      <c r="E46" s="2"/>
      <c r="F46" s="2"/>
      <c r="G46" s="2"/>
      <c r="H46" s="35">
        <f t="shared" si="2"/>
        <v>0</v>
      </c>
      <c r="I46" s="2"/>
      <c r="J46" s="2"/>
      <c r="K46" s="68"/>
      <c r="L46" s="61"/>
    </row>
    <row r="47" spans="1:12" ht="14.25" thickBot="1" thickTop="1">
      <c r="A47" s="149"/>
      <c r="B47" s="151"/>
      <c r="C47" s="162"/>
      <c r="D47" s="46" t="s">
        <v>11</v>
      </c>
      <c r="E47" s="84"/>
      <c r="F47" s="84"/>
      <c r="G47" s="84"/>
      <c r="H47" s="36">
        <f>SUM(H36:H46)</f>
        <v>21240.34</v>
      </c>
      <c r="I47" s="2"/>
      <c r="J47" s="2"/>
      <c r="K47" s="68"/>
      <c r="L47" s="61"/>
    </row>
    <row r="48" spans="1:12" ht="13.5" thickTop="1">
      <c r="A48" s="149"/>
      <c r="B48" s="151"/>
      <c r="C48" s="161" t="s">
        <v>2</v>
      </c>
      <c r="D48" s="54" t="s">
        <v>4</v>
      </c>
      <c r="E48" s="16" t="str">
        <f>ТО15000!E45</f>
        <v>Oil 0W30 </v>
      </c>
      <c r="F48" s="16">
        <v>4.9</v>
      </c>
      <c r="G48" s="79">
        <f>ТО15000!G45</f>
        <v>571</v>
      </c>
      <c r="H48" s="35">
        <f>F48*G48</f>
        <v>2797.9</v>
      </c>
      <c r="I48" s="2"/>
      <c r="J48" s="2"/>
      <c r="K48" s="68"/>
      <c r="L48" s="61"/>
    </row>
    <row r="49" spans="1:12" ht="12.75">
      <c r="A49" s="149"/>
      <c r="B49" s="151"/>
      <c r="C49" s="159"/>
      <c r="D49" s="17" t="s">
        <v>7</v>
      </c>
      <c r="E49" s="62" t="str">
        <f>'[2]Запчасти'!$B$194</f>
        <v>MD352626</v>
      </c>
      <c r="F49" s="62">
        <f>ТО15000!F47</f>
        <v>1</v>
      </c>
      <c r="G49" s="71">
        <f>'[2]Запчасти'!$C$194</f>
        <v>965.07</v>
      </c>
      <c r="H49" s="35">
        <f aca="true" t="shared" si="3" ref="H49:H58">F49*G49</f>
        <v>965.07</v>
      </c>
      <c r="I49" s="2"/>
      <c r="J49" s="2"/>
      <c r="K49" s="68"/>
      <c r="L49" s="61"/>
    </row>
    <row r="50" spans="1:12" ht="12.75">
      <c r="A50" s="149"/>
      <c r="B50" s="151"/>
      <c r="C50" s="159"/>
      <c r="D50" s="17" t="s">
        <v>8</v>
      </c>
      <c r="E50" s="3" t="str">
        <f>'[2]Запчасти'!$B$195</f>
        <v>7803A028</v>
      </c>
      <c r="F50" s="3">
        <v>1</v>
      </c>
      <c r="G50" s="73">
        <f>'[2]Запчасти'!$C$195</f>
        <v>1259.17</v>
      </c>
      <c r="H50" s="35">
        <f t="shared" si="3"/>
        <v>1259.17</v>
      </c>
      <c r="I50" s="2"/>
      <c r="J50" s="2"/>
      <c r="K50" s="68"/>
      <c r="L50" s="61"/>
    </row>
    <row r="51" spans="1:12" ht="12.75">
      <c r="A51" s="149"/>
      <c r="B51" s="151"/>
      <c r="C51" s="159"/>
      <c r="D51" s="17" t="s">
        <v>29</v>
      </c>
      <c r="E51" s="2" t="str">
        <f>'[2]Запчасти'!$B$200</f>
        <v>MD358557</v>
      </c>
      <c r="F51" s="2">
        <v>1</v>
      </c>
      <c r="G51" s="68">
        <f>'[2]Запчасти'!$C$200</f>
        <v>5622.77</v>
      </c>
      <c r="H51" s="35">
        <f t="shared" si="3"/>
        <v>5622.77</v>
      </c>
      <c r="I51" s="2"/>
      <c r="J51" s="2"/>
      <c r="K51" s="68"/>
      <c r="L51" s="61"/>
    </row>
    <row r="52" spans="1:12" ht="25.5">
      <c r="A52" s="149"/>
      <c r="B52" s="151"/>
      <c r="C52" s="159"/>
      <c r="D52" s="17" t="s">
        <v>68</v>
      </c>
      <c r="E52" s="3" t="str">
        <f>'[2]Масла и технические жидкости'!$B$6</f>
        <v>Mobil DOT4</v>
      </c>
      <c r="F52" s="3">
        <v>1</v>
      </c>
      <c r="G52" s="73">
        <f>'[2]Масла и технические жидкости'!$C$6</f>
        <v>262.5</v>
      </c>
      <c r="H52" s="35">
        <f t="shared" si="3"/>
        <v>262.5</v>
      </c>
      <c r="I52" s="2"/>
      <c r="J52" s="2"/>
      <c r="K52" s="68"/>
      <c r="L52" s="61"/>
    </row>
    <row r="53" spans="1:12" ht="12.75">
      <c r="A53" s="149"/>
      <c r="B53" s="151"/>
      <c r="C53" s="159"/>
      <c r="D53" s="17" t="s">
        <v>22</v>
      </c>
      <c r="E53" s="3" t="str">
        <f>'[2]Запчасти'!$B$196</f>
        <v>MR571476</v>
      </c>
      <c r="F53" s="3">
        <v>1</v>
      </c>
      <c r="G53" s="73">
        <f>'[2]Запчасти'!$C$196</f>
        <v>2670.48</v>
      </c>
      <c r="H53" s="35">
        <f t="shared" si="3"/>
        <v>2670.48</v>
      </c>
      <c r="I53" s="2"/>
      <c r="J53" s="2"/>
      <c r="K53" s="68"/>
      <c r="L53" s="61"/>
    </row>
    <row r="54" spans="1:12" ht="12.75">
      <c r="A54" s="149"/>
      <c r="B54" s="151"/>
      <c r="C54" s="159"/>
      <c r="D54" s="17" t="s">
        <v>25</v>
      </c>
      <c r="E54" s="3" t="str">
        <f>ТО90000!E53</f>
        <v>ATF SP III</v>
      </c>
      <c r="F54" s="3">
        <v>9.7</v>
      </c>
      <c r="G54" s="73">
        <f>ТО90000!G53</f>
        <v>461</v>
      </c>
      <c r="H54" s="35">
        <f t="shared" si="3"/>
        <v>4471.7</v>
      </c>
      <c r="I54" s="2"/>
      <c r="J54" s="2"/>
      <c r="K54" s="68"/>
      <c r="L54" s="61"/>
    </row>
    <row r="55" spans="1:12" ht="12.75">
      <c r="A55" s="149"/>
      <c r="B55" s="151"/>
      <c r="C55" s="159"/>
      <c r="D55" s="15" t="s">
        <v>24</v>
      </c>
      <c r="E55" s="3" t="str">
        <f>'[2]Масла и технические жидкости'!$B$34</f>
        <v>Hypoid Gear Oil API GL4 SAE 75W90</v>
      </c>
      <c r="F55" s="3">
        <v>2.8</v>
      </c>
      <c r="G55" s="73">
        <f>'[2]Масла и технические жидкости'!$C$34</f>
        <v>896.2</v>
      </c>
      <c r="H55" s="35">
        <f t="shared" si="3"/>
        <v>2509.36</v>
      </c>
      <c r="I55" s="2"/>
      <c r="J55" s="2"/>
      <c r="K55" s="68"/>
      <c r="L55" s="61"/>
    </row>
    <row r="56" spans="1:12" ht="12.75">
      <c r="A56" s="149"/>
      <c r="B56" s="151"/>
      <c r="C56" s="159"/>
      <c r="D56" s="15" t="s">
        <v>47</v>
      </c>
      <c r="E56" s="3" t="str">
        <f>'[2]Масла и технические жидкости'!$B$36</f>
        <v>Super Hypoid Gear Oil SAE 90 GL-5</v>
      </c>
      <c r="F56" s="3">
        <v>1.15</v>
      </c>
      <c r="G56" s="73">
        <f>'[2]Масла и технические жидкости'!$C$36</f>
        <v>831</v>
      </c>
      <c r="H56" s="35">
        <f t="shared" si="3"/>
        <v>955.65</v>
      </c>
      <c r="I56" s="2"/>
      <c r="J56" s="2"/>
      <c r="K56" s="68"/>
      <c r="L56" s="61"/>
    </row>
    <row r="57" spans="1:12" ht="12.75">
      <c r="A57" s="149"/>
      <c r="B57" s="151"/>
      <c r="C57" s="159"/>
      <c r="D57" s="48" t="s">
        <v>46</v>
      </c>
      <c r="E57" s="3" t="str">
        <f>'[2]Масла и технические жидкости'!$B$36</f>
        <v>Super Hypoid Gear Oil SAE 90 GL-5</v>
      </c>
      <c r="F57" s="3">
        <v>1.6</v>
      </c>
      <c r="G57" s="73">
        <f>'[2]Масла и технические жидкости'!$C$36</f>
        <v>831</v>
      </c>
      <c r="H57" s="35">
        <f t="shared" si="3"/>
        <v>1329.6000000000001</v>
      </c>
      <c r="I57" s="2"/>
      <c r="J57" s="2"/>
      <c r="K57" s="68"/>
      <c r="L57" s="61"/>
    </row>
    <row r="58" spans="1:12" ht="13.5" thickBot="1">
      <c r="A58" s="149"/>
      <c r="B58" s="151"/>
      <c r="C58" s="159"/>
      <c r="D58" s="15"/>
      <c r="E58" s="2"/>
      <c r="F58" s="2"/>
      <c r="G58" s="2"/>
      <c r="H58" s="35">
        <f t="shared" si="3"/>
        <v>0</v>
      </c>
      <c r="I58" s="2"/>
      <c r="J58" s="2"/>
      <c r="K58" s="68"/>
      <c r="L58" s="61"/>
    </row>
    <row r="59" spans="1:12" ht="14.25" thickBot="1" thickTop="1">
      <c r="A59" s="149"/>
      <c r="B59" s="196"/>
      <c r="C59" s="160"/>
      <c r="D59" s="46" t="s">
        <v>11</v>
      </c>
      <c r="E59" s="2"/>
      <c r="F59" s="2"/>
      <c r="G59" s="2"/>
      <c r="H59" s="36">
        <f>SUM(H48:H58)</f>
        <v>22844.2</v>
      </c>
      <c r="I59" s="56"/>
      <c r="J59" s="56"/>
      <c r="K59" s="82"/>
      <c r="L59" s="57"/>
    </row>
    <row r="60" spans="1:12" ht="13.5" thickTop="1">
      <c r="A60" s="149"/>
      <c r="B60" s="184" t="str">
        <f>B7</f>
        <v>3,8 MIVEC</v>
      </c>
      <c r="C60" s="161" t="s">
        <v>1</v>
      </c>
      <c r="D60" s="47"/>
      <c r="E60" s="16"/>
      <c r="F60" s="16"/>
      <c r="G60" s="79"/>
      <c r="H60" s="35">
        <f>F60*G60</f>
        <v>0</v>
      </c>
      <c r="I60" s="59"/>
      <c r="J60" s="59"/>
      <c r="K60" s="67"/>
      <c r="L60" s="60"/>
    </row>
    <row r="61" spans="1:12" ht="12.75">
      <c r="A61" s="149"/>
      <c r="B61" s="159"/>
      <c r="C61" s="159"/>
      <c r="D61" s="15"/>
      <c r="E61" s="3"/>
      <c r="F61" s="3"/>
      <c r="G61" s="73"/>
      <c r="H61" s="35">
        <f aca="true" t="shared" si="4" ref="H61:H69">F61*G61</f>
        <v>0</v>
      </c>
      <c r="I61" s="2"/>
      <c r="J61" s="64" t="s">
        <v>50</v>
      </c>
      <c r="K61" s="68"/>
      <c r="L61" s="61"/>
    </row>
    <row r="62" spans="1:12" ht="12.75">
      <c r="A62" s="149"/>
      <c r="B62" s="159"/>
      <c r="C62" s="159"/>
      <c r="D62" s="15"/>
      <c r="E62" s="3"/>
      <c r="F62" s="3"/>
      <c r="G62" s="73"/>
      <c r="H62" s="35">
        <f t="shared" si="4"/>
        <v>0</v>
      </c>
      <c r="I62" s="65" t="s">
        <v>51</v>
      </c>
      <c r="J62" s="65" t="s">
        <v>52</v>
      </c>
      <c r="K62" s="80" t="s">
        <v>6</v>
      </c>
      <c r="L62" s="61"/>
    </row>
    <row r="63" spans="1:12" ht="12.75">
      <c r="A63" s="149"/>
      <c r="B63" s="159"/>
      <c r="C63" s="159"/>
      <c r="D63" s="15"/>
      <c r="E63" s="3"/>
      <c r="F63" s="3"/>
      <c r="G63" s="73"/>
      <c r="H63" s="35">
        <f t="shared" si="4"/>
        <v>0</v>
      </c>
      <c r="I63" s="65" t="s">
        <v>53</v>
      </c>
      <c r="J63" s="65" t="str">
        <f>ТО90000!J61</f>
        <v>MD362861</v>
      </c>
      <c r="K63" s="80">
        <f>ТО90000!K61</f>
        <v>3882.53</v>
      </c>
      <c r="L63" s="61"/>
    </row>
    <row r="64" spans="1:12" ht="12.75">
      <c r="A64" s="149"/>
      <c r="B64" s="159"/>
      <c r="C64" s="159"/>
      <c r="D64" s="17"/>
      <c r="E64" s="3"/>
      <c r="F64" s="3"/>
      <c r="G64" s="73"/>
      <c r="H64" s="35">
        <f t="shared" si="4"/>
        <v>0</v>
      </c>
      <c r="I64" s="65" t="s">
        <v>54</v>
      </c>
      <c r="J64" s="65" t="str">
        <f>ТО90000!J62</f>
        <v>MD140071</v>
      </c>
      <c r="K64" s="80">
        <f>ТО90000!K62</f>
        <v>2570.97</v>
      </c>
      <c r="L64" s="61"/>
    </row>
    <row r="65" spans="1:12" ht="12.75">
      <c r="A65" s="149"/>
      <c r="B65" s="159"/>
      <c r="C65" s="159"/>
      <c r="D65" s="17"/>
      <c r="E65" s="3"/>
      <c r="F65" s="3"/>
      <c r="G65" s="73"/>
      <c r="H65" s="35">
        <f t="shared" si="4"/>
        <v>0</v>
      </c>
      <c r="I65" s="65" t="s">
        <v>55</v>
      </c>
      <c r="J65" s="65" t="str">
        <f>ТО90000!J63</f>
        <v>MD319022</v>
      </c>
      <c r="K65" s="80">
        <f>ТО90000!K63</f>
        <v>2658.34</v>
      </c>
      <c r="L65" s="61"/>
    </row>
    <row r="66" spans="1:12" ht="12.75">
      <c r="A66" s="149"/>
      <c r="B66" s="159"/>
      <c r="C66" s="159"/>
      <c r="D66" s="15"/>
      <c r="E66" s="3"/>
      <c r="F66" s="3"/>
      <c r="G66" s="73"/>
      <c r="H66" s="35">
        <f t="shared" si="4"/>
        <v>0</v>
      </c>
      <c r="I66" s="66" t="s">
        <v>11</v>
      </c>
      <c r="J66" s="66"/>
      <c r="K66" s="81">
        <f>K63+K64+K65</f>
        <v>9111.84</v>
      </c>
      <c r="L66" s="61"/>
    </row>
    <row r="67" spans="1:12" ht="12.75">
      <c r="A67" s="149"/>
      <c r="B67" s="159"/>
      <c r="C67" s="159"/>
      <c r="D67" s="15"/>
      <c r="E67" s="3"/>
      <c r="F67" s="3"/>
      <c r="G67" s="73"/>
      <c r="H67" s="35">
        <f t="shared" si="4"/>
        <v>0</v>
      </c>
      <c r="I67" s="2"/>
      <c r="J67" s="2"/>
      <c r="K67" s="68"/>
      <c r="L67" s="61"/>
    </row>
    <row r="68" spans="1:12" ht="12.75">
      <c r="A68" s="149"/>
      <c r="B68" s="159"/>
      <c r="C68" s="159"/>
      <c r="D68" s="15"/>
      <c r="E68" s="3"/>
      <c r="F68" s="3"/>
      <c r="G68" s="73"/>
      <c r="H68" s="35">
        <f t="shared" si="4"/>
        <v>0</v>
      </c>
      <c r="I68" s="2"/>
      <c r="J68" s="2"/>
      <c r="K68" s="68"/>
      <c r="L68" s="61"/>
    </row>
    <row r="69" spans="1:12" ht="12.75">
      <c r="A69" s="149"/>
      <c r="B69" s="159"/>
      <c r="C69" s="159"/>
      <c r="E69" s="3"/>
      <c r="F69" s="3"/>
      <c r="G69" s="73"/>
      <c r="H69" s="35">
        <f t="shared" si="4"/>
        <v>0</v>
      </c>
      <c r="I69" s="2"/>
      <c r="J69" s="2"/>
      <c r="K69" s="68"/>
      <c r="L69" s="61"/>
    </row>
    <row r="70" spans="1:12" ht="13.5" thickBot="1">
      <c r="A70" s="149"/>
      <c r="B70" s="159"/>
      <c r="C70" s="159"/>
      <c r="E70" s="3"/>
      <c r="F70" s="3"/>
      <c r="G70" s="73"/>
      <c r="H70" s="35"/>
      <c r="I70" s="2"/>
      <c r="J70" s="2"/>
      <c r="K70" s="68"/>
      <c r="L70" s="61"/>
    </row>
    <row r="71" spans="1:12" ht="14.25" thickBot="1" thickTop="1">
      <c r="A71" s="149"/>
      <c r="B71" s="159"/>
      <c r="C71" s="162"/>
      <c r="D71" s="46" t="s">
        <v>11</v>
      </c>
      <c r="E71" s="132"/>
      <c r="F71" s="132"/>
      <c r="G71" s="177"/>
      <c r="H71" s="36">
        <f>SUM(H60:H68)</f>
        <v>0</v>
      </c>
      <c r="I71" s="2"/>
      <c r="J71" s="2"/>
      <c r="K71" s="68"/>
      <c r="L71" s="61"/>
    </row>
    <row r="72" spans="1:12" ht="13.5" thickTop="1">
      <c r="A72" s="149"/>
      <c r="B72" s="159"/>
      <c r="C72" s="161" t="s">
        <v>2</v>
      </c>
      <c r="D72" s="47" t="s">
        <v>4</v>
      </c>
      <c r="E72" s="16" t="str">
        <f>ТО15000!E67</f>
        <v>Oil 0W30 </v>
      </c>
      <c r="F72" s="16">
        <f>ТО15000!F67</f>
        <v>4.9</v>
      </c>
      <c r="G72" s="79">
        <f>ТО15000!G67</f>
        <v>571</v>
      </c>
      <c r="H72" s="35">
        <f>F72*G72</f>
        <v>2797.9</v>
      </c>
      <c r="I72" s="2"/>
      <c r="J72" s="2"/>
      <c r="K72" s="68"/>
      <c r="L72" s="61"/>
    </row>
    <row r="73" spans="1:12" ht="12.75">
      <c r="A73" s="149"/>
      <c r="B73" s="159"/>
      <c r="C73" s="159"/>
      <c r="D73" s="15" t="s">
        <v>7</v>
      </c>
      <c r="E73" s="3" t="str">
        <f>ТО15000!E68</f>
        <v>MD352626</v>
      </c>
      <c r="F73" s="3">
        <f>ТО15000!F68</f>
        <v>1</v>
      </c>
      <c r="G73" s="73">
        <f>ТО15000!G68</f>
        <v>965.07</v>
      </c>
      <c r="H73" s="35">
        <f aca="true" t="shared" si="5" ref="H73:H82">F73*G73</f>
        <v>965.07</v>
      </c>
      <c r="I73" s="2"/>
      <c r="J73" s="2"/>
      <c r="K73" s="68"/>
      <c r="L73" s="61"/>
    </row>
    <row r="74" spans="1:12" ht="12.75">
      <c r="A74" s="149"/>
      <c r="B74" s="159"/>
      <c r="C74" s="159"/>
      <c r="D74" s="15" t="s">
        <v>8</v>
      </c>
      <c r="E74" s="3" t="str">
        <f>ТО15000!E69</f>
        <v>7803A028</v>
      </c>
      <c r="F74" s="3">
        <f>ТО15000!F69</f>
        <v>1</v>
      </c>
      <c r="G74" s="73">
        <f>ТО15000!G69</f>
        <v>1259.17</v>
      </c>
      <c r="H74" s="35">
        <f t="shared" si="5"/>
        <v>1259.17</v>
      </c>
      <c r="I74" s="2"/>
      <c r="J74" s="2"/>
      <c r="K74" s="68"/>
      <c r="L74" s="61"/>
    </row>
    <row r="75" spans="1:12" ht="12.75">
      <c r="A75" s="149"/>
      <c r="B75" s="159"/>
      <c r="C75" s="159"/>
      <c r="D75" s="15" t="s">
        <v>29</v>
      </c>
      <c r="E75" s="3" t="str">
        <f>ТО90000!E72</f>
        <v>MD358549</v>
      </c>
      <c r="F75" s="3">
        <f>ТО90000!F72</f>
        <v>1</v>
      </c>
      <c r="G75" s="73">
        <f>ТО90000!G72</f>
        <v>5622.77</v>
      </c>
      <c r="H75" s="35">
        <f t="shared" si="5"/>
        <v>5622.77</v>
      </c>
      <c r="I75" s="2"/>
      <c r="J75" s="2"/>
      <c r="K75" s="68"/>
      <c r="L75" s="61"/>
    </row>
    <row r="76" spans="1:12" ht="38.25">
      <c r="A76" s="149"/>
      <c r="B76" s="159"/>
      <c r="C76" s="159"/>
      <c r="D76" s="17" t="s">
        <v>21</v>
      </c>
      <c r="E76" s="3" t="str">
        <f>ТО30000!E65</f>
        <v>Mobil DOT4</v>
      </c>
      <c r="F76" s="3">
        <f>ТО30000!F65</f>
        <v>1</v>
      </c>
      <c r="G76" s="73">
        <f>ТО30000!G65</f>
        <v>262.5</v>
      </c>
      <c r="H76" s="35">
        <f t="shared" si="5"/>
        <v>262.5</v>
      </c>
      <c r="I76" s="2"/>
      <c r="J76" s="2"/>
      <c r="K76" s="68"/>
      <c r="L76" s="61"/>
    </row>
    <row r="77" spans="1:12" ht="12.75">
      <c r="A77" s="149"/>
      <c r="B77" s="159"/>
      <c r="C77" s="159"/>
      <c r="D77" s="17" t="s">
        <v>22</v>
      </c>
      <c r="E77" s="3" t="str">
        <f>ТО30000!E66</f>
        <v>MR571476</v>
      </c>
      <c r="F77" s="3">
        <f>ТО30000!F66</f>
        <v>1</v>
      </c>
      <c r="G77" s="73">
        <f>ТО30000!G66</f>
        <v>2670.48</v>
      </c>
      <c r="H77" s="35">
        <f t="shared" si="5"/>
        <v>2670.48</v>
      </c>
      <c r="I77" s="2"/>
      <c r="J77" s="2"/>
      <c r="K77" s="68"/>
      <c r="L77" s="61"/>
    </row>
    <row r="78" spans="1:12" ht="12.75">
      <c r="A78" s="149"/>
      <c r="B78" s="159"/>
      <c r="C78" s="159"/>
      <c r="D78" s="15" t="s">
        <v>25</v>
      </c>
      <c r="E78" s="3" t="str">
        <f>ТО90000!E75</f>
        <v>ATF SP III</v>
      </c>
      <c r="F78" s="3">
        <f>ТО90000!F75</f>
        <v>9.7</v>
      </c>
      <c r="G78" s="73">
        <f>ТО90000!G75</f>
        <v>461</v>
      </c>
      <c r="H78" s="35">
        <f t="shared" si="5"/>
        <v>4471.7</v>
      </c>
      <c r="I78" s="2"/>
      <c r="J78" s="2"/>
      <c r="K78" s="68"/>
      <c r="L78" s="61"/>
    </row>
    <row r="79" spans="1:12" ht="12.75">
      <c r="A79" s="149"/>
      <c r="B79" s="159"/>
      <c r="C79" s="159"/>
      <c r="D79" s="15" t="s">
        <v>24</v>
      </c>
      <c r="E79" s="3" t="str">
        <f>'[2]Масла и технические жидкости'!$B$34</f>
        <v>Hypoid Gear Oil API GL4 SAE 75W90</v>
      </c>
      <c r="F79" s="3">
        <f>ТО45000!F63</f>
        <v>2.8</v>
      </c>
      <c r="G79" s="73">
        <f>'[2]Масла и технические жидкости'!$C$34</f>
        <v>896.2</v>
      </c>
      <c r="H79" s="35">
        <f t="shared" si="5"/>
        <v>2509.36</v>
      </c>
      <c r="I79" s="2"/>
      <c r="J79" s="2"/>
      <c r="K79" s="68"/>
      <c r="L79" s="61"/>
    </row>
    <row r="80" spans="1:12" ht="12.75">
      <c r="A80" s="149"/>
      <c r="B80" s="159"/>
      <c r="C80" s="159"/>
      <c r="D80" s="15" t="s">
        <v>47</v>
      </c>
      <c r="E80" s="3" t="str">
        <f>'[2]Масла и технические жидкости'!$B$36</f>
        <v>Super Hypoid Gear Oil SAE 90 GL-5</v>
      </c>
      <c r="F80" s="3">
        <f>ТО90000!F77</f>
        <v>1.15</v>
      </c>
      <c r="G80" s="73">
        <f>'[2]Масла и технические жидкости'!$C$36</f>
        <v>831</v>
      </c>
      <c r="H80" s="35">
        <f t="shared" si="5"/>
        <v>955.65</v>
      </c>
      <c r="I80" s="2"/>
      <c r="J80" s="2"/>
      <c r="K80" s="68"/>
      <c r="L80" s="61"/>
    </row>
    <row r="81" spans="1:12" ht="12.75">
      <c r="A81" s="149"/>
      <c r="B81" s="159"/>
      <c r="C81" s="159"/>
      <c r="D81" s="48" t="s">
        <v>46</v>
      </c>
      <c r="E81" s="3" t="str">
        <f>'[2]Масла и технические жидкости'!$B$36</f>
        <v>Super Hypoid Gear Oil SAE 90 GL-5</v>
      </c>
      <c r="F81" s="3">
        <f>ТО45000!F64</f>
        <v>1.6</v>
      </c>
      <c r="G81" s="73">
        <f>'[2]Масла и технические жидкости'!$C$36</f>
        <v>831</v>
      </c>
      <c r="H81" s="35">
        <f t="shared" si="5"/>
        <v>1329.6000000000001</v>
      </c>
      <c r="I81" s="2"/>
      <c r="J81" s="2"/>
      <c r="K81" s="68"/>
      <c r="L81" s="61"/>
    </row>
    <row r="82" spans="1:12" ht="13.5" thickBot="1">
      <c r="A82" s="149"/>
      <c r="B82" s="159"/>
      <c r="C82" s="159"/>
      <c r="E82" s="3"/>
      <c r="F82" s="3"/>
      <c r="G82" s="73"/>
      <c r="H82" s="35">
        <f t="shared" si="5"/>
        <v>0</v>
      </c>
      <c r="I82" s="2"/>
      <c r="J82" s="2"/>
      <c r="K82" s="68"/>
      <c r="L82" s="61"/>
    </row>
    <row r="83" spans="1:12" ht="14.25" thickBot="1" thickTop="1">
      <c r="A83" s="150"/>
      <c r="B83" s="160"/>
      <c r="C83" s="160"/>
      <c r="D83" s="44" t="s">
        <v>11</v>
      </c>
      <c r="E83" s="180"/>
      <c r="F83" s="180"/>
      <c r="G83" s="181"/>
      <c r="H83" s="36">
        <f>SUM(H72:H82)</f>
        <v>22844.2</v>
      </c>
      <c r="I83" s="56"/>
      <c r="J83" s="56"/>
      <c r="K83" s="82"/>
      <c r="L83" s="57"/>
    </row>
    <row r="84" spans="1:8" ht="14.25" thickBot="1" thickTop="1">
      <c r="A84" s="143" t="s">
        <v>17</v>
      </c>
      <c r="B84" s="199" t="str">
        <f>B12</f>
        <v>3,2 DI-D</v>
      </c>
      <c r="C84" s="8" t="s">
        <v>1</v>
      </c>
      <c r="D84" s="182"/>
      <c r="E84" s="182"/>
      <c r="F84" s="182"/>
      <c r="G84" s="182"/>
      <c r="H84" s="37">
        <f>H22+G3</f>
        <v>27847.28</v>
      </c>
    </row>
    <row r="85" spans="1:8" ht="14.25" thickBot="1" thickTop="1">
      <c r="A85" s="143"/>
      <c r="B85" s="200"/>
      <c r="C85" s="9" t="s">
        <v>2</v>
      </c>
      <c r="D85" s="173"/>
      <c r="E85" s="173"/>
      <c r="F85" s="173"/>
      <c r="G85" s="173"/>
      <c r="H85" s="37">
        <f>H34+G4</f>
        <v>31142.690000000002</v>
      </c>
    </row>
    <row r="86" spans="1:9" ht="14.25" thickBot="1" thickTop="1">
      <c r="A86" s="143"/>
      <c r="B86" s="201"/>
      <c r="C86" s="9" t="s">
        <v>80</v>
      </c>
      <c r="D86" s="83"/>
      <c r="E86" s="83"/>
      <c r="F86" s="83"/>
      <c r="G86" s="83"/>
      <c r="H86" s="37">
        <f>H35+G3</f>
        <v>45538.740000000005</v>
      </c>
      <c r="I86" s="108"/>
    </row>
    <row r="87" spans="1:8" ht="14.25" thickBot="1" thickTop="1">
      <c r="A87" s="143"/>
      <c r="B87" s="185">
        <v>3</v>
      </c>
      <c r="C87" s="9" t="s">
        <v>1</v>
      </c>
      <c r="D87" s="83"/>
      <c r="E87" s="83"/>
      <c r="F87" s="83"/>
      <c r="G87" s="83"/>
      <c r="H87" s="37">
        <f>H47+G5</f>
        <v>33750.64</v>
      </c>
    </row>
    <row r="88" spans="1:8" ht="14.25" thickBot="1" thickTop="1">
      <c r="A88" s="143"/>
      <c r="B88" s="186"/>
      <c r="C88" s="9" t="s">
        <v>2</v>
      </c>
      <c r="D88" s="83"/>
      <c r="E88" s="83"/>
      <c r="F88" s="83"/>
      <c r="G88" s="83"/>
      <c r="H88" s="37">
        <f>H59+G6</f>
        <v>35354.5</v>
      </c>
    </row>
    <row r="89" spans="1:8" ht="14.25" thickBot="1" thickTop="1">
      <c r="A89" s="143"/>
      <c r="B89" s="146" t="str">
        <f>B60</f>
        <v>3,8 MIVEC</v>
      </c>
      <c r="C89" s="9" t="s">
        <v>1</v>
      </c>
      <c r="D89" s="173"/>
      <c r="E89" s="173"/>
      <c r="F89" s="173"/>
      <c r="G89" s="173"/>
      <c r="H89" s="37"/>
    </row>
    <row r="90" spans="1:8" ht="14.25" thickBot="1" thickTop="1">
      <c r="A90" s="144"/>
      <c r="B90" s="147"/>
      <c r="C90" s="10" t="s">
        <v>2</v>
      </c>
      <c r="D90" s="174"/>
      <c r="E90" s="174"/>
      <c r="F90" s="174"/>
      <c r="G90" s="174"/>
      <c r="H90" s="37">
        <f>H83+G8</f>
        <v>35354.5</v>
      </c>
    </row>
    <row r="91" spans="1:8" ht="16.5" customHeight="1" thickBot="1" thickTop="1">
      <c r="A91" s="135" t="s">
        <v>56</v>
      </c>
      <c r="B91" s="202" t="str">
        <f>B84</f>
        <v>3,2 DI-D</v>
      </c>
      <c r="C91" s="11" t="s">
        <v>1</v>
      </c>
      <c r="D91" s="165"/>
      <c r="E91" s="165"/>
      <c r="F91" s="165"/>
      <c r="G91" s="165"/>
      <c r="H91" s="38">
        <f>H84+G10</f>
        <v>29073.78</v>
      </c>
    </row>
    <row r="92" spans="1:8" ht="17.25" customHeight="1" thickBot="1" thickTop="1">
      <c r="A92" s="135"/>
      <c r="B92" s="203"/>
      <c r="C92" s="12" t="s">
        <v>2</v>
      </c>
      <c r="D92" s="166"/>
      <c r="E92" s="166"/>
      <c r="F92" s="166"/>
      <c r="G92" s="166"/>
      <c r="H92" s="38">
        <f>H85+G10</f>
        <v>32369.190000000002</v>
      </c>
    </row>
    <row r="93" spans="1:8" ht="17.25" customHeight="1" thickBot="1" thickTop="1">
      <c r="A93" s="135"/>
      <c r="B93" s="201"/>
      <c r="C93" s="12" t="s">
        <v>80</v>
      </c>
      <c r="D93" s="166"/>
      <c r="E93" s="166"/>
      <c r="F93" s="166"/>
      <c r="G93" s="118"/>
      <c r="H93" s="38">
        <f>H86+G10</f>
        <v>46765.240000000005</v>
      </c>
    </row>
    <row r="94" spans="1:8" ht="17.25" customHeight="1" thickBot="1" thickTop="1">
      <c r="A94" s="135"/>
      <c r="B94" s="169">
        <v>3</v>
      </c>
      <c r="C94" s="12" t="s">
        <v>1</v>
      </c>
      <c r="D94" s="166"/>
      <c r="E94" s="166"/>
      <c r="F94" s="166"/>
      <c r="G94" s="118"/>
      <c r="H94" s="38">
        <f>H87+G10</f>
        <v>34977.14</v>
      </c>
    </row>
    <row r="95" spans="1:8" ht="17.25" customHeight="1" thickBot="1" thickTop="1">
      <c r="A95" s="135"/>
      <c r="B95" s="170"/>
      <c r="C95" s="12" t="s">
        <v>2</v>
      </c>
      <c r="D95" s="166"/>
      <c r="E95" s="166"/>
      <c r="F95" s="166"/>
      <c r="G95" s="118"/>
      <c r="H95" s="38">
        <f>H88+G10</f>
        <v>36581</v>
      </c>
    </row>
    <row r="96" spans="1:8" ht="18" customHeight="1" thickBot="1" thickTop="1">
      <c r="A96" s="135"/>
      <c r="B96" s="164" t="str">
        <f>B89</f>
        <v>3,8 MIVEC</v>
      </c>
      <c r="C96" s="12" t="s">
        <v>1</v>
      </c>
      <c r="D96" s="166"/>
      <c r="E96" s="166"/>
      <c r="F96" s="166"/>
      <c r="G96" s="166"/>
      <c r="H96" s="38"/>
    </row>
    <row r="97" spans="1:8" ht="14.25" thickBot="1" thickTop="1">
      <c r="A97" s="136"/>
      <c r="B97" s="167"/>
      <c r="C97" s="13" t="s">
        <v>2</v>
      </c>
      <c r="D97" s="168"/>
      <c r="E97" s="168"/>
      <c r="F97" s="168"/>
      <c r="G97" s="168"/>
      <c r="H97" s="38">
        <f>H90+G10</f>
        <v>36581</v>
      </c>
    </row>
    <row r="98" spans="1:8" ht="17.25" customHeight="1" thickBot="1" thickTop="1">
      <c r="A98" s="143" t="s">
        <v>18</v>
      </c>
      <c r="B98" s="199" t="str">
        <f>B91</f>
        <v>3,2 DI-D</v>
      </c>
      <c r="C98" s="8" t="s">
        <v>1</v>
      </c>
      <c r="D98" s="182"/>
      <c r="E98" s="182"/>
      <c r="F98" s="182"/>
      <c r="G98" s="204"/>
      <c r="H98" s="37">
        <f>H91</f>
        <v>29073.78</v>
      </c>
    </row>
    <row r="99" spans="1:8" ht="17.25" customHeight="1" thickBot="1" thickTop="1">
      <c r="A99" s="143"/>
      <c r="B99" s="200"/>
      <c r="C99" s="9" t="s">
        <v>2</v>
      </c>
      <c r="D99" s="209"/>
      <c r="E99" s="209"/>
      <c r="F99" s="209"/>
      <c r="G99" s="210"/>
      <c r="H99" s="37">
        <f>H92</f>
        <v>32369.190000000002</v>
      </c>
    </row>
    <row r="100" spans="1:8" ht="17.25" customHeight="1" thickBot="1" thickTop="1">
      <c r="A100" s="143"/>
      <c r="B100" s="201"/>
      <c r="C100" s="9" t="s">
        <v>80</v>
      </c>
      <c r="D100" s="87"/>
      <c r="E100" s="87"/>
      <c r="F100" s="87"/>
      <c r="G100" s="87"/>
      <c r="H100" s="37">
        <f>H93</f>
        <v>46765.240000000005</v>
      </c>
    </row>
    <row r="101" spans="1:8" ht="17.25" customHeight="1" thickBot="1" thickTop="1">
      <c r="A101" s="143"/>
      <c r="B101" s="185">
        <v>3</v>
      </c>
      <c r="C101" s="9" t="s">
        <v>1</v>
      </c>
      <c r="D101" s="87"/>
      <c r="E101" s="87"/>
      <c r="F101" s="87"/>
      <c r="G101" s="87"/>
      <c r="H101" s="37">
        <f>H94+K42+G9</f>
        <v>47768.479999999996</v>
      </c>
    </row>
    <row r="102" spans="1:8" ht="17.25" customHeight="1" thickBot="1" thickTop="1">
      <c r="A102" s="143"/>
      <c r="B102" s="186"/>
      <c r="C102" s="9" t="s">
        <v>2</v>
      </c>
      <c r="D102" s="87"/>
      <c r="E102" s="87"/>
      <c r="F102" s="87"/>
      <c r="G102" s="87"/>
      <c r="H102" s="37">
        <f>H95+K42+G9</f>
        <v>49372.34</v>
      </c>
    </row>
    <row r="103" spans="1:8" ht="18" customHeight="1" thickBot="1" thickTop="1">
      <c r="A103" s="143"/>
      <c r="B103" s="146" t="str">
        <f>B96</f>
        <v>3,8 MIVEC</v>
      </c>
      <c r="C103" s="9" t="s">
        <v>1</v>
      </c>
      <c r="D103" s="173"/>
      <c r="E103" s="173"/>
      <c r="F103" s="173"/>
      <c r="G103" s="173"/>
      <c r="H103" s="37"/>
    </row>
    <row r="104" spans="1:8" ht="17.25" customHeight="1" thickBot="1" thickTop="1">
      <c r="A104" s="144"/>
      <c r="B104" s="147"/>
      <c r="C104" s="10" t="s">
        <v>2</v>
      </c>
      <c r="D104" s="174"/>
      <c r="E104" s="174"/>
      <c r="F104" s="174"/>
      <c r="G104" s="174"/>
      <c r="H104" s="37">
        <f>H97+K66+G9</f>
        <v>49372.34</v>
      </c>
    </row>
    <row r="105" ht="13.5" thickTop="1"/>
    <row r="106" ht="12.75">
      <c r="A106" s="109" t="s">
        <v>79</v>
      </c>
    </row>
  </sheetData>
  <sheetProtection/>
  <mergeCells count="64">
    <mergeCell ref="A91:A97"/>
    <mergeCell ref="A98:A104"/>
    <mergeCell ref="E35:G35"/>
    <mergeCell ref="E2:F2"/>
    <mergeCell ref="E3:F8"/>
    <mergeCell ref="E9:F9"/>
    <mergeCell ref="E10:F10"/>
    <mergeCell ref="D98:G98"/>
    <mergeCell ref="D99:G99"/>
    <mergeCell ref="B103:B104"/>
    <mergeCell ref="D103:G103"/>
    <mergeCell ref="D104:G104"/>
    <mergeCell ref="B101:B102"/>
    <mergeCell ref="B98:B100"/>
    <mergeCell ref="D91:G91"/>
    <mergeCell ref="D92:G92"/>
    <mergeCell ref="B96:B97"/>
    <mergeCell ref="D96:G96"/>
    <mergeCell ref="D97:G97"/>
    <mergeCell ref="B94:B95"/>
    <mergeCell ref="D94:G94"/>
    <mergeCell ref="D95:G95"/>
    <mergeCell ref="D93:G93"/>
    <mergeCell ref="E71:G71"/>
    <mergeCell ref="E83:G83"/>
    <mergeCell ref="A84:A90"/>
    <mergeCell ref="D84:G84"/>
    <mergeCell ref="D85:G85"/>
    <mergeCell ref="B89:B90"/>
    <mergeCell ref="D89:G89"/>
    <mergeCell ref="B5:B6"/>
    <mergeCell ref="G5:H5"/>
    <mergeCell ref="D90:G90"/>
    <mergeCell ref="B87:B88"/>
    <mergeCell ref="A12:A83"/>
    <mergeCell ref="C12:C22"/>
    <mergeCell ref="C60:C71"/>
    <mergeCell ref="C72:C83"/>
    <mergeCell ref="B60:B83"/>
    <mergeCell ref="B36:B59"/>
    <mergeCell ref="A9:A10"/>
    <mergeCell ref="B10:C10"/>
    <mergeCell ref="G7:H7"/>
    <mergeCell ref="G8:H8"/>
    <mergeCell ref="G9:H9"/>
    <mergeCell ref="G10:H10"/>
    <mergeCell ref="A1:C1"/>
    <mergeCell ref="D1:H1"/>
    <mergeCell ref="A2:C2"/>
    <mergeCell ref="A3:A8"/>
    <mergeCell ref="B3:B4"/>
    <mergeCell ref="B7:B8"/>
    <mergeCell ref="G2:H2"/>
    <mergeCell ref="G6:H6"/>
    <mergeCell ref="G3:H3"/>
    <mergeCell ref="G4:H4"/>
    <mergeCell ref="B12:B35"/>
    <mergeCell ref="C23:C35"/>
    <mergeCell ref="B84:B86"/>
    <mergeCell ref="B91:B93"/>
    <mergeCell ref="E22:G22"/>
    <mergeCell ref="E34:G34"/>
    <mergeCell ref="C36:C47"/>
    <mergeCell ref="C48:C5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20.375" style="1" customWidth="1"/>
    <col min="2" max="2" width="10.25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3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44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ТО270000!B3</f>
        <v>3,2 DI-D</v>
      </c>
      <c r="C3" s="6" t="s">
        <v>1</v>
      </c>
      <c r="D3" s="42">
        <v>1.9</v>
      </c>
      <c r="E3" s="187">
        <f>'[1]Лист1'!$B$5</f>
        <v>2453</v>
      </c>
      <c r="F3" s="188"/>
      <c r="G3" s="116">
        <f>D3*E3</f>
        <v>4660.7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1.9</v>
      </c>
      <c r="E4" s="189"/>
      <c r="F4" s="190"/>
      <c r="G4" s="116">
        <f>D4*E3</f>
        <v>4660.7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42">
        <v>1.6</v>
      </c>
      <c r="E5" s="189"/>
      <c r="F5" s="190"/>
      <c r="G5" s="116">
        <f>D5*E3</f>
        <v>3924.8</v>
      </c>
      <c r="H5" s="1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1.6</v>
      </c>
      <c r="E6" s="189"/>
      <c r="F6" s="190"/>
      <c r="G6" s="116">
        <f>D6*E3</f>
        <v>3924.8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ТО270000!B7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1.6</v>
      </c>
      <c r="E8" s="191"/>
      <c r="F8" s="192"/>
      <c r="G8" s="139">
        <f>D8*E3</f>
        <v>3924.8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 t="s">
        <v>13</v>
      </c>
      <c r="C9" s="129"/>
      <c r="D9" s="15">
        <f>ТО15000!D9</f>
        <v>1.6</v>
      </c>
      <c r="E9" s="125">
        <f>'[1]Лист1'!$B$5</f>
        <v>2453</v>
      </c>
      <c r="F9" s="122"/>
      <c r="G9" s="126">
        <f>D9*E9</f>
        <v>3924.8</v>
      </c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'[1]Лист1'!$B$5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26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59" t="str">
        <f>B3</f>
        <v>3,2 DI-D</v>
      </c>
      <c r="C12" s="159" t="s">
        <v>1</v>
      </c>
      <c r="D12" s="70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28">
        <f>F12*G12</f>
        <v>4724.400000000001</v>
      </c>
    </row>
    <row r="13" spans="1:8" ht="12.75">
      <c r="A13" s="148"/>
      <c r="B13" s="149"/>
      <c r="C13" s="159"/>
      <c r="D13" s="70" t="s">
        <v>7</v>
      </c>
      <c r="E13" s="62" t="s">
        <v>63</v>
      </c>
      <c r="F13" s="62">
        <v>1</v>
      </c>
      <c r="G13" s="71">
        <f>'[2]Запчасти'!$C$155</f>
        <v>981.16</v>
      </c>
      <c r="H13" s="29">
        <f>F13*G13</f>
        <v>981.16</v>
      </c>
    </row>
    <row r="14" spans="1:8" ht="12.75">
      <c r="A14" s="148"/>
      <c r="B14" s="149"/>
      <c r="C14" s="159"/>
      <c r="D14" s="70" t="s">
        <v>8</v>
      </c>
      <c r="E14" s="62" t="s">
        <v>65</v>
      </c>
      <c r="F14" s="62">
        <v>1</v>
      </c>
      <c r="G14" s="71">
        <f>'[2]Запчасти'!$C$149</f>
        <v>1259.17</v>
      </c>
      <c r="H14" s="29">
        <f>F14*G14</f>
        <v>1259.17</v>
      </c>
    </row>
    <row r="15" spans="1:8" ht="12.75">
      <c r="A15" s="148"/>
      <c r="B15" s="149"/>
      <c r="C15" s="159"/>
      <c r="D15" s="5" t="s">
        <v>61</v>
      </c>
      <c r="E15" s="62" t="s">
        <v>66</v>
      </c>
      <c r="F15" s="62">
        <v>1</v>
      </c>
      <c r="G15" s="71">
        <f>'[2]Запчасти'!$C$157</f>
        <v>2044.62</v>
      </c>
      <c r="H15" s="29">
        <f aca="true" t="shared" si="0" ref="H15:H21">F15*G15</f>
        <v>2044.62</v>
      </c>
    </row>
    <row r="16" spans="1:8" ht="15" customHeight="1">
      <c r="A16" s="148"/>
      <c r="B16" s="149"/>
      <c r="C16" s="159"/>
      <c r="D16" s="15"/>
      <c r="E16" s="3"/>
      <c r="F16" s="3"/>
      <c r="G16" s="73"/>
      <c r="H16" s="29">
        <f t="shared" si="0"/>
        <v>0</v>
      </c>
    </row>
    <row r="17" spans="1:8" ht="12.75">
      <c r="A17" s="148"/>
      <c r="B17" s="149"/>
      <c r="C17" s="159"/>
      <c r="D17" s="15"/>
      <c r="E17" s="3"/>
      <c r="F17" s="3"/>
      <c r="G17" s="73"/>
      <c r="H17" s="29">
        <f t="shared" si="0"/>
        <v>0</v>
      </c>
    </row>
    <row r="18" spans="1:8" ht="12.75">
      <c r="A18" s="148"/>
      <c r="B18" s="149"/>
      <c r="C18" s="159"/>
      <c r="D18" s="15"/>
      <c r="E18" s="3"/>
      <c r="F18" s="3"/>
      <c r="G18" s="73"/>
      <c r="H18" s="29">
        <f t="shared" si="0"/>
        <v>0</v>
      </c>
    </row>
    <row r="19" spans="1:8" ht="12.75">
      <c r="A19" s="148"/>
      <c r="B19" s="149"/>
      <c r="C19" s="159"/>
      <c r="D19" s="15"/>
      <c r="E19" s="3"/>
      <c r="F19" s="3"/>
      <c r="G19" s="73"/>
      <c r="H19" s="29">
        <f t="shared" si="0"/>
        <v>0</v>
      </c>
    </row>
    <row r="20" spans="1:8" ht="12.75">
      <c r="A20" s="148"/>
      <c r="B20" s="149"/>
      <c r="C20" s="159"/>
      <c r="D20" s="15"/>
      <c r="E20" s="3"/>
      <c r="F20" s="3"/>
      <c r="G20" s="73"/>
      <c r="H20" s="29">
        <f t="shared" si="0"/>
        <v>0</v>
      </c>
    </row>
    <row r="21" spans="1:8" ht="13.5" thickBot="1">
      <c r="A21" s="148"/>
      <c r="B21" s="149"/>
      <c r="C21" s="159"/>
      <c r="D21" s="15"/>
      <c r="E21" s="3"/>
      <c r="F21" s="3"/>
      <c r="G21" s="73"/>
      <c r="H21" s="29">
        <f t="shared" si="0"/>
        <v>0</v>
      </c>
    </row>
    <row r="22" spans="1:8" ht="14.25" thickBot="1" thickTop="1">
      <c r="A22" s="148"/>
      <c r="B22" s="149"/>
      <c r="C22" s="162"/>
      <c r="D22" s="46" t="s">
        <v>11</v>
      </c>
      <c r="E22" s="197"/>
      <c r="F22" s="197"/>
      <c r="G22" s="198"/>
      <c r="H22" s="30">
        <f>SUM(H12:H21)</f>
        <v>9009.35</v>
      </c>
    </row>
    <row r="23" spans="1:8" ht="13.5" thickTop="1">
      <c r="A23" s="148"/>
      <c r="B23" s="149"/>
      <c r="C23" s="159" t="s">
        <v>2</v>
      </c>
      <c r="D23" s="70" t="s">
        <v>4</v>
      </c>
      <c r="E23" s="16" t="str">
        <f>ТО15000!E23</f>
        <v>Oil 5W30 </v>
      </c>
      <c r="F23" s="16">
        <v>9.3</v>
      </c>
      <c r="G23" s="78">
        <f>ТО15000!G23</f>
        <v>508</v>
      </c>
      <c r="H23" s="29">
        <f>F23*G23</f>
        <v>4724.400000000001</v>
      </c>
    </row>
    <row r="24" spans="1:8" ht="12.75">
      <c r="A24" s="148"/>
      <c r="B24" s="149"/>
      <c r="C24" s="159"/>
      <c r="D24" s="70" t="s">
        <v>7</v>
      </c>
      <c r="E24" s="62" t="s">
        <v>63</v>
      </c>
      <c r="F24" s="62">
        <v>1</v>
      </c>
      <c r="G24" s="71">
        <f>'[2]Запчасти'!$C$155</f>
        <v>981.16</v>
      </c>
      <c r="H24" s="29">
        <f aca="true" t="shared" si="1" ref="H24:H32">F24*G24</f>
        <v>981.16</v>
      </c>
    </row>
    <row r="25" spans="1:8" ht="12.75">
      <c r="A25" s="148"/>
      <c r="B25" s="149"/>
      <c r="C25" s="159"/>
      <c r="D25" s="70" t="s">
        <v>8</v>
      </c>
      <c r="E25" s="62" t="s">
        <v>65</v>
      </c>
      <c r="F25" s="62">
        <v>1</v>
      </c>
      <c r="G25" s="71">
        <f>'[2]Запчасти'!$C$149</f>
        <v>1259.17</v>
      </c>
      <c r="H25" s="29">
        <f t="shared" si="1"/>
        <v>1259.17</v>
      </c>
    </row>
    <row r="26" spans="1:8" ht="12.75">
      <c r="A26" s="148"/>
      <c r="B26" s="149"/>
      <c r="C26" s="159"/>
      <c r="D26" s="5" t="s">
        <v>61</v>
      </c>
      <c r="E26" s="62" t="s">
        <v>66</v>
      </c>
      <c r="F26" s="62">
        <v>1</v>
      </c>
      <c r="G26" s="71">
        <f>'[2]Запчасти'!$C$157</f>
        <v>2044.62</v>
      </c>
      <c r="H26" s="29">
        <f t="shared" si="1"/>
        <v>2044.62</v>
      </c>
    </row>
    <row r="27" spans="1:8" ht="12.75">
      <c r="A27" s="148"/>
      <c r="B27" s="149"/>
      <c r="C27" s="159"/>
      <c r="D27" s="15"/>
      <c r="E27" s="3"/>
      <c r="F27" s="3"/>
      <c r="G27" s="73"/>
      <c r="H27" s="29">
        <f t="shared" si="1"/>
        <v>0</v>
      </c>
    </row>
    <row r="28" spans="1:8" ht="12.75">
      <c r="A28" s="148"/>
      <c r="B28" s="149"/>
      <c r="C28" s="159"/>
      <c r="D28" s="15"/>
      <c r="E28" s="3"/>
      <c r="F28" s="3"/>
      <c r="G28" s="73"/>
      <c r="H28" s="29">
        <f t="shared" si="1"/>
        <v>0</v>
      </c>
    </row>
    <row r="29" spans="1:8" ht="12.75">
      <c r="A29" s="148"/>
      <c r="B29" s="149"/>
      <c r="C29" s="159"/>
      <c r="D29" s="15"/>
      <c r="E29" s="3"/>
      <c r="F29" s="3"/>
      <c r="G29" s="73"/>
      <c r="H29" s="29">
        <f t="shared" si="1"/>
        <v>0</v>
      </c>
    </row>
    <row r="30" spans="1:8" ht="12.75">
      <c r="A30" s="148"/>
      <c r="B30" s="149"/>
      <c r="C30" s="159"/>
      <c r="D30" s="15"/>
      <c r="E30" s="3"/>
      <c r="F30" s="3"/>
      <c r="G30" s="73"/>
      <c r="H30" s="29">
        <f t="shared" si="1"/>
        <v>0</v>
      </c>
    </row>
    <row r="31" spans="1:8" ht="12.75">
      <c r="A31" s="148"/>
      <c r="B31" s="149"/>
      <c r="C31" s="159"/>
      <c r="D31" s="15"/>
      <c r="E31" s="3"/>
      <c r="F31" s="3"/>
      <c r="G31" s="73"/>
      <c r="H31" s="29">
        <f t="shared" si="1"/>
        <v>0</v>
      </c>
    </row>
    <row r="32" spans="1:8" ht="13.5" thickBot="1">
      <c r="A32" s="148"/>
      <c r="B32" s="149"/>
      <c r="C32" s="159"/>
      <c r="D32" s="15"/>
      <c r="E32" s="3"/>
      <c r="F32" s="3"/>
      <c r="G32" s="73"/>
      <c r="H32" s="29">
        <f t="shared" si="1"/>
        <v>0</v>
      </c>
    </row>
    <row r="33" spans="1:8" ht="14.25" thickBot="1" thickTop="1">
      <c r="A33" s="148"/>
      <c r="B33" s="150"/>
      <c r="C33" s="159"/>
      <c r="D33" s="46" t="s">
        <v>11</v>
      </c>
      <c r="E33" s="197"/>
      <c r="F33" s="197"/>
      <c r="G33" s="198"/>
      <c r="H33" s="30">
        <f>SUM(H23:H32)</f>
        <v>9009.35</v>
      </c>
    </row>
    <row r="34" spans="1:8" ht="13.5" thickTop="1">
      <c r="A34" s="148"/>
      <c r="B34" s="217">
        <v>3</v>
      </c>
      <c r="C34" s="161" t="s">
        <v>1</v>
      </c>
      <c r="D34" s="92" t="s">
        <v>4</v>
      </c>
      <c r="E34" s="69" t="str">
        <f>ТО15000!E34</f>
        <v>Oil 0W30 </v>
      </c>
      <c r="F34" s="69">
        <v>4.9</v>
      </c>
      <c r="G34" s="78">
        <f>ТО15000!G34</f>
        <v>571</v>
      </c>
      <c r="H34" s="29">
        <f>F34*G34</f>
        <v>2797.9</v>
      </c>
    </row>
    <row r="35" spans="1:8" ht="12.75">
      <c r="A35" s="148"/>
      <c r="B35" s="217"/>
      <c r="C35" s="159"/>
      <c r="D35" s="70" t="s">
        <v>7</v>
      </c>
      <c r="E35" s="62" t="str">
        <f>'[2]Запчасти'!$B$148</f>
        <v>MD352626</v>
      </c>
      <c r="F35" s="62">
        <v>1</v>
      </c>
      <c r="G35" s="71">
        <f>'[2]Запчасти'!$C$148</f>
        <v>965.07</v>
      </c>
      <c r="H35" s="29">
        <f aca="true" t="shared" si="2" ref="H35:H43">F35*G35</f>
        <v>965.07</v>
      </c>
    </row>
    <row r="36" spans="1:8" ht="12.75">
      <c r="A36" s="148"/>
      <c r="B36" s="217"/>
      <c r="C36" s="159"/>
      <c r="D36" s="70" t="s">
        <v>8</v>
      </c>
      <c r="E36" s="62" t="str">
        <f>'[2]Запчасти'!$B$149</f>
        <v>7803A028</v>
      </c>
      <c r="F36" s="62">
        <v>1</v>
      </c>
      <c r="G36" s="71">
        <f>'[2]Запчасти'!$C$149</f>
        <v>1259.17</v>
      </c>
      <c r="H36" s="29">
        <f t="shared" si="2"/>
        <v>1259.17</v>
      </c>
    </row>
    <row r="37" spans="1:8" ht="12.75">
      <c r="A37" s="148"/>
      <c r="B37" s="217"/>
      <c r="C37" s="159"/>
      <c r="D37" s="15"/>
      <c r="E37" s="3"/>
      <c r="F37" s="3"/>
      <c r="G37" s="3"/>
      <c r="H37" s="29">
        <f t="shared" si="2"/>
        <v>0</v>
      </c>
    </row>
    <row r="38" spans="1:8" ht="12.75">
      <c r="A38" s="148"/>
      <c r="B38" s="217"/>
      <c r="C38" s="159"/>
      <c r="D38" s="15"/>
      <c r="E38" s="3"/>
      <c r="F38" s="3"/>
      <c r="G38" s="3"/>
      <c r="H38" s="29">
        <f t="shared" si="2"/>
        <v>0</v>
      </c>
    </row>
    <row r="39" spans="1:8" ht="12.75">
      <c r="A39" s="148"/>
      <c r="B39" s="217"/>
      <c r="C39" s="159"/>
      <c r="D39" s="15"/>
      <c r="E39" s="3"/>
      <c r="F39" s="3"/>
      <c r="G39" s="3"/>
      <c r="H39" s="29">
        <f t="shared" si="2"/>
        <v>0</v>
      </c>
    </row>
    <row r="40" spans="1:8" ht="12.75">
      <c r="A40" s="148"/>
      <c r="B40" s="217"/>
      <c r="C40" s="159"/>
      <c r="D40" s="15"/>
      <c r="E40" s="3"/>
      <c r="F40" s="3"/>
      <c r="G40" s="3"/>
      <c r="H40" s="29">
        <f t="shared" si="2"/>
        <v>0</v>
      </c>
    </row>
    <row r="41" spans="1:8" ht="12.75">
      <c r="A41" s="148"/>
      <c r="B41" s="217"/>
      <c r="C41" s="159"/>
      <c r="D41" s="15"/>
      <c r="E41" s="3"/>
      <c r="F41" s="3"/>
      <c r="G41" s="3"/>
      <c r="H41" s="29">
        <f t="shared" si="2"/>
        <v>0</v>
      </c>
    </row>
    <row r="42" spans="1:8" ht="12.75">
      <c r="A42" s="148"/>
      <c r="B42" s="217"/>
      <c r="C42" s="159"/>
      <c r="D42" s="15"/>
      <c r="E42" s="3"/>
      <c r="F42" s="3"/>
      <c r="G42" s="3"/>
      <c r="H42" s="29">
        <f t="shared" si="2"/>
        <v>0</v>
      </c>
    </row>
    <row r="43" spans="1:8" ht="13.5" thickBot="1">
      <c r="A43" s="148"/>
      <c r="B43" s="217"/>
      <c r="C43" s="159"/>
      <c r="D43" s="15"/>
      <c r="E43" s="3"/>
      <c r="F43" s="3"/>
      <c r="G43" s="3"/>
      <c r="H43" s="29">
        <f t="shared" si="2"/>
        <v>0</v>
      </c>
    </row>
    <row r="44" spans="1:8" ht="14.25" thickBot="1" thickTop="1">
      <c r="A44" s="148"/>
      <c r="B44" s="217"/>
      <c r="C44" s="162"/>
      <c r="D44" s="46" t="s">
        <v>11</v>
      </c>
      <c r="E44" s="85"/>
      <c r="F44" s="85"/>
      <c r="G44" s="85"/>
      <c r="H44" s="30">
        <f>SUM(H34:H43)</f>
        <v>5022.14</v>
      </c>
    </row>
    <row r="45" spans="1:8" ht="13.5" thickTop="1">
      <c r="A45" s="148"/>
      <c r="B45" s="217"/>
      <c r="C45" s="159" t="s">
        <v>2</v>
      </c>
      <c r="D45" s="92" t="s">
        <v>4</v>
      </c>
      <c r="E45" s="69" t="str">
        <f>ТО15000!E45</f>
        <v>Oil 0W30 </v>
      </c>
      <c r="F45" s="69">
        <v>4.9</v>
      </c>
      <c r="G45" s="78">
        <f>ТО15000!G45</f>
        <v>571</v>
      </c>
      <c r="H45" s="29">
        <f>F45*G45</f>
        <v>2797.9</v>
      </c>
    </row>
    <row r="46" spans="1:8" ht="12.75">
      <c r="A46" s="148"/>
      <c r="B46" s="217"/>
      <c r="C46" s="159"/>
      <c r="D46" s="70" t="s">
        <v>7</v>
      </c>
      <c r="E46" s="62" t="str">
        <f>'[2]Запчасти'!$B$148</f>
        <v>MD352626</v>
      </c>
      <c r="F46" s="62">
        <v>1</v>
      </c>
      <c r="G46" s="71">
        <f>'[2]Запчасти'!$C$148</f>
        <v>965.07</v>
      </c>
      <c r="H46" s="29">
        <f aca="true" t="shared" si="3" ref="H46:H54">F46*G46</f>
        <v>965.07</v>
      </c>
    </row>
    <row r="47" spans="1:8" ht="12.75">
      <c r="A47" s="148"/>
      <c r="B47" s="217"/>
      <c r="C47" s="159"/>
      <c r="D47" s="70" t="s">
        <v>8</v>
      </c>
      <c r="E47" s="62" t="str">
        <f>'[2]Запчасти'!$B$149</f>
        <v>7803A028</v>
      </c>
      <c r="F47" s="62">
        <v>1</v>
      </c>
      <c r="G47" s="71">
        <f>'[2]Запчасти'!$C$149</f>
        <v>1259.17</v>
      </c>
      <c r="H47" s="29">
        <f t="shared" si="3"/>
        <v>1259.17</v>
      </c>
    </row>
    <row r="48" spans="1:8" ht="12.75">
      <c r="A48" s="148"/>
      <c r="B48" s="217"/>
      <c r="C48" s="159"/>
      <c r="D48" s="15"/>
      <c r="E48" s="3"/>
      <c r="F48" s="3"/>
      <c r="G48" s="3"/>
      <c r="H48" s="29">
        <f t="shared" si="3"/>
        <v>0</v>
      </c>
    </row>
    <row r="49" spans="1:8" ht="12.75">
      <c r="A49" s="148"/>
      <c r="B49" s="217"/>
      <c r="C49" s="159"/>
      <c r="D49" s="15"/>
      <c r="E49" s="3"/>
      <c r="F49" s="3"/>
      <c r="G49" s="3"/>
      <c r="H49" s="29">
        <f t="shared" si="3"/>
        <v>0</v>
      </c>
    </row>
    <row r="50" spans="1:8" ht="12.75">
      <c r="A50" s="148"/>
      <c r="B50" s="217"/>
      <c r="C50" s="159"/>
      <c r="D50" s="15"/>
      <c r="E50" s="3"/>
      <c r="F50" s="3"/>
      <c r="G50" s="3"/>
      <c r="H50" s="29">
        <f t="shared" si="3"/>
        <v>0</v>
      </c>
    </row>
    <row r="51" spans="1:8" ht="12.75">
      <c r="A51" s="148"/>
      <c r="B51" s="217"/>
      <c r="C51" s="159"/>
      <c r="D51" s="15"/>
      <c r="E51" s="3"/>
      <c r="F51" s="3"/>
      <c r="G51" s="3"/>
      <c r="H51" s="29">
        <f t="shared" si="3"/>
        <v>0</v>
      </c>
    </row>
    <row r="52" spans="1:8" ht="12.75">
      <c r="A52" s="148"/>
      <c r="B52" s="217"/>
      <c r="C52" s="159"/>
      <c r="D52" s="15"/>
      <c r="E52" s="3"/>
      <c r="F52" s="3"/>
      <c r="G52" s="3"/>
      <c r="H52" s="29">
        <f t="shared" si="3"/>
        <v>0</v>
      </c>
    </row>
    <row r="53" spans="1:8" ht="12.75">
      <c r="A53" s="148"/>
      <c r="B53" s="217"/>
      <c r="C53" s="159"/>
      <c r="D53" s="15"/>
      <c r="E53" s="3"/>
      <c r="F53" s="3"/>
      <c r="G53" s="3"/>
      <c r="H53" s="29">
        <f t="shared" si="3"/>
        <v>0</v>
      </c>
    </row>
    <row r="54" spans="1:8" ht="13.5" thickBot="1">
      <c r="A54" s="148"/>
      <c r="B54" s="217"/>
      <c r="C54" s="159"/>
      <c r="D54" s="15"/>
      <c r="E54" s="3"/>
      <c r="F54" s="3"/>
      <c r="G54" s="3"/>
      <c r="H54" s="29">
        <f t="shared" si="3"/>
        <v>0</v>
      </c>
    </row>
    <row r="55" spans="1:8" ht="14.25" thickBot="1" thickTop="1">
      <c r="A55" s="148"/>
      <c r="B55" s="218"/>
      <c r="C55" s="159"/>
      <c r="D55" s="46" t="s">
        <v>11</v>
      </c>
      <c r="E55" s="3"/>
      <c r="F55" s="3"/>
      <c r="G55" s="3"/>
      <c r="H55" s="30">
        <f>SUM(H45:H54)</f>
        <v>5022.14</v>
      </c>
    </row>
    <row r="56" spans="1:8" ht="13.5" thickTop="1">
      <c r="A56" s="148"/>
      <c r="B56" s="171" t="str">
        <f>B7</f>
        <v>3,8 MIVEC</v>
      </c>
      <c r="C56" s="161" t="s">
        <v>1</v>
      </c>
      <c r="D56" s="47"/>
      <c r="E56" s="16"/>
      <c r="F56" s="16"/>
      <c r="G56" s="79"/>
      <c r="H56" s="29">
        <f>F56*G56</f>
        <v>0</v>
      </c>
    </row>
    <row r="57" spans="1:8" ht="12.75">
      <c r="A57" s="148"/>
      <c r="B57" s="171"/>
      <c r="C57" s="159"/>
      <c r="D57" s="15"/>
      <c r="E57" s="3"/>
      <c r="F57" s="3"/>
      <c r="G57" s="73"/>
      <c r="H57" s="29">
        <f aca="true" t="shared" si="4" ref="H57:H65">F57*G57</f>
        <v>0</v>
      </c>
    </row>
    <row r="58" spans="1:8" ht="12.75">
      <c r="A58" s="148"/>
      <c r="B58" s="171"/>
      <c r="C58" s="159"/>
      <c r="D58" s="15"/>
      <c r="E58" s="3"/>
      <c r="F58" s="3"/>
      <c r="G58" s="73"/>
      <c r="H58" s="29">
        <f t="shared" si="4"/>
        <v>0</v>
      </c>
    </row>
    <row r="59" spans="1:8" ht="12.75">
      <c r="A59" s="148"/>
      <c r="B59" s="171"/>
      <c r="C59" s="159"/>
      <c r="D59" s="15"/>
      <c r="E59" s="3"/>
      <c r="F59" s="3"/>
      <c r="G59" s="73"/>
      <c r="H59" s="29">
        <f t="shared" si="4"/>
        <v>0</v>
      </c>
    </row>
    <row r="60" spans="1:8" ht="12.75">
      <c r="A60" s="148"/>
      <c r="B60" s="171"/>
      <c r="C60" s="159"/>
      <c r="D60" s="15"/>
      <c r="E60" s="3"/>
      <c r="F60" s="3"/>
      <c r="G60" s="73"/>
      <c r="H60" s="29">
        <f t="shared" si="4"/>
        <v>0</v>
      </c>
    </row>
    <row r="61" spans="1:8" ht="12.75">
      <c r="A61" s="148"/>
      <c r="B61" s="171"/>
      <c r="C61" s="159"/>
      <c r="D61" s="15"/>
      <c r="E61" s="3"/>
      <c r="F61" s="3"/>
      <c r="G61" s="73"/>
      <c r="H61" s="29">
        <f t="shared" si="4"/>
        <v>0</v>
      </c>
    </row>
    <row r="62" spans="1:8" ht="12.75">
      <c r="A62" s="148"/>
      <c r="B62" s="171"/>
      <c r="C62" s="159"/>
      <c r="D62" s="15"/>
      <c r="E62" s="3"/>
      <c r="F62" s="3"/>
      <c r="G62" s="73"/>
      <c r="H62" s="29">
        <f t="shared" si="4"/>
        <v>0</v>
      </c>
    </row>
    <row r="63" spans="1:8" ht="12.75">
      <c r="A63" s="148"/>
      <c r="B63" s="171"/>
      <c r="C63" s="159"/>
      <c r="D63" s="15"/>
      <c r="E63" s="3"/>
      <c r="F63" s="3"/>
      <c r="G63" s="73"/>
      <c r="H63" s="29">
        <f t="shared" si="4"/>
        <v>0</v>
      </c>
    </row>
    <row r="64" spans="1:8" ht="12.75">
      <c r="A64" s="148"/>
      <c r="B64" s="171"/>
      <c r="C64" s="159"/>
      <c r="D64" s="15"/>
      <c r="E64" s="3"/>
      <c r="F64" s="3"/>
      <c r="G64" s="73"/>
      <c r="H64" s="29">
        <f t="shared" si="4"/>
        <v>0</v>
      </c>
    </row>
    <row r="65" spans="1:8" ht="13.5" thickBot="1">
      <c r="A65" s="148"/>
      <c r="B65" s="171"/>
      <c r="C65" s="159"/>
      <c r="D65" s="15"/>
      <c r="E65" s="3"/>
      <c r="F65" s="3"/>
      <c r="G65" s="73"/>
      <c r="H65" s="29">
        <f t="shared" si="4"/>
        <v>0</v>
      </c>
    </row>
    <row r="66" spans="1:8" ht="14.25" thickBot="1" thickTop="1">
      <c r="A66" s="148"/>
      <c r="B66" s="171"/>
      <c r="C66" s="162"/>
      <c r="D66" s="46" t="s">
        <v>11</v>
      </c>
      <c r="E66" s="197"/>
      <c r="F66" s="197"/>
      <c r="G66" s="198"/>
      <c r="H66" s="30">
        <f>SUM(H56:H65)</f>
        <v>0</v>
      </c>
    </row>
    <row r="67" spans="1:8" ht="13.5" thickTop="1">
      <c r="A67" s="148"/>
      <c r="B67" s="171"/>
      <c r="C67" s="159" t="s">
        <v>2</v>
      </c>
      <c r="D67" s="47" t="s">
        <v>4</v>
      </c>
      <c r="E67" s="16" t="str">
        <f>ТО15000!E67</f>
        <v>Oil 0W30 </v>
      </c>
      <c r="F67" s="16">
        <f>ТО15000!F67</f>
        <v>4.9</v>
      </c>
      <c r="G67" s="79">
        <f>ТО15000!G67</f>
        <v>571</v>
      </c>
      <c r="H67" s="29">
        <f>F67*G67</f>
        <v>2797.9</v>
      </c>
    </row>
    <row r="68" spans="1:8" ht="12.75">
      <c r="A68" s="148"/>
      <c r="B68" s="171"/>
      <c r="C68" s="159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965.07</v>
      </c>
      <c r="H68" s="29">
        <f aca="true" t="shared" si="5" ref="H68:H76">F68*G68</f>
        <v>965.07</v>
      </c>
    </row>
    <row r="69" spans="1:8" ht="12.75">
      <c r="A69" s="148"/>
      <c r="B69" s="171"/>
      <c r="C69" s="159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1259.17</v>
      </c>
      <c r="H69" s="29">
        <f t="shared" si="5"/>
        <v>1259.17</v>
      </c>
    </row>
    <row r="70" spans="1:8" ht="12.75">
      <c r="A70" s="148"/>
      <c r="B70" s="171"/>
      <c r="C70" s="159"/>
      <c r="D70" s="15"/>
      <c r="E70" s="3"/>
      <c r="F70" s="3"/>
      <c r="G70" s="73"/>
      <c r="H70" s="29">
        <f t="shared" si="5"/>
        <v>0</v>
      </c>
    </row>
    <row r="71" spans="1:8" ht="12.75">
      <c r="A71" s="148"/>
      <c r="B71" s="171"/>
      <c r="C71" s="159"/>
      <c r="D71" s="15"/>
      <c r="E71" s="3"/>
      <c r="F71" s="3"/>
      <c r="G71" s="73"/>
      <c r="H71" s="29">
        <f t="shared" si="5"/>
        <v>0</v>
      </c>
    </row>
    <row r="72" spans="1:8" ht="12.75">
      <c r="A72" s="148"/>
      <c r="B72" s="171"/>
      <c r="C72" s="159"/>
      <c r="D72" s="15"/>
      <c r="E72" s="3"/>
      <c r="F72" s="3"/>
      <c r="G72" s="73"/>
      <c r="H72" s="29">
        <f t="shared" si="5"/>
        <v>0</v>
      </c>
    </row>
    <row r="73" spans="1:8" ht="12.75">
      <c r="A73" s="148"/>
      <c r="B73" s="171"/>
      <c r="C73" s="159"/>
      <c r="D73" s="15"/>
      <c r="E73" s="3"/>
      <c r="F73" s="3"/>
      <c r="G73" s="73"/>
      <c r="H73" s="29">
        <f t="shared" si="5"/>
        <v>0</v>
      </c>
    </row>
    <row r="74" spans="1:8" ht="12.75">
      <c r="A74" s="149"/>
      <c r="B74" s="171"/>
      <c r="C74" s="159"/>
      <c r="D74" s="15"/>
      <c r="E74" s="3"/>
      <c r="F74" s="3"/>
      <c r="G74" s="73"/>
      <c r="H74" s="29">
        <f t="shared" si="5"/>
        <v>0</v>
      </c>
    </row>
    <row r="75" spans="1:8" ht="12.75">
      <c r="A75" s="149"/>
      <c r="B75" s="171"/>
      <c r="C75" s="159"/>
      <c r="D75" s="15"/>
      <c r="E75" s="3"/>
      <c r="F75" s="3"/>
      <c r="G75" s="73"/>
      <c r="H75" s="29">
        <f t="shared" si="5"/>
        <v>0</v>
      </c>
    </row>
    <row r="76" spans="1:8" ht="13.5" thickBot="1">
      <c r="A76" s="149"/>
      <c r="B76" s="171"/>
      <c r="C76" s="159"/>
      <c r="D76" s="15"/>
      <c r="E76" s="3"/>
      <c r="F76" s="3"/>
      <c r="G76" s="73"/>
      <c r="H76" s="29">
        <f t="shared" si="5"/>
        <v>0</v>
      </c>
    </row>
    <row r="77" spans="1:8" ht="14.25" thickBot="1" thickTop="1">
      <c r="A77" s="150"/>
      <c r="B77" s="172"/>
      <c r="C77" s="160"/>
      <c r="D77" s="44" t="s">
        <v>11</v>
      </c>
      <c r="E77" s="158"/>
      <c r="F77" s="158"/>
      <c r="G77" s="172"/>
      <c r="H77" s="30">
        <f>SUM(H67:H76)</f>
        <v>5022.14</v>
      </c>
    </row>
    <row r="78" spans="1:8" ht="14.25" customHeight="1" thickBot="1" thickTop="1">
      <c r="A78" s="143" t="s">
        <v>74</v>
      </c>
      <c r="B78" s="145" t="str">
        <f>B12</f>
        <v>3,2 DI-D</v>
      </c>
      <c r="C78" s="8" t="s">
        <v>1</v>
      </c>
      <c r="D78" s="182"/>
      <c r="E78" s="182"/>
      <c r="F78" s="182"/>
      <c r="G78" s="182"/>
      <c r="H78" s="31">
        <f>H22+G3</f>
        <v>13670.05</v>
      </c>
    </row>
    <row r="79" spans="1:8" ht="14.25" thickBot="1" thickTop="1">
      <c r="A79" s="143"/>
      <c r="B79" s="146"/>
      <c r="C79" s="9" t="s">
        <v>2</v>
      </c>
      <c r="D79" s="173"/>
      <c r="E79" s="173"/>
      <c r="F79" s="173"/>
      <c r="G79" s="173"/>
      <c r="H79" s="31">
        <f>H33+G4</f>
        <v>13670.05</v>
      </c>
    </row>
    <row r="80" spans="1:8" ht="14.25" thickBot="1" thickTop="1">
      <c r="A80" s="143"/>
      <c r="B80" s="185">
        <v>3</v>
      </c>
      <c r="C80" s="9" t="s">
        <v>1</v>
      </c>
      <c r="D80" s="83"/>
      <c r="E80" s="83"/>
      <c r="F80" s="83"/>
      <c r="G80" s="83"/>
      <c r="H80" s="31">
        <f>H44+G5</f>
        <v>8946.94</v>
      </c>
    </row>
    <row r="81" spans="1:8" ht="14.25" thickBot="1" thickTop="1">
      <c r="A81" s="143"/>
      <c r="B81" s="186"/>
      <c r="C81" s="9" t="s">
        <v>2</v>
      </c>
      <c r="D81" s="83"/>
      <c r="E81" s="83"/>
      <c r="F81" s="83"/>
      <c r="G81" s="83"/>
      <c r="H81" s="31">
        <f>H55+G6</f>
        <v>8946.94</v>
      </c>
    </row>
    <row r="82" spans="1:8" ht="14.25" thickBot="1" thickTop="1">
      <c r="A82" s="143"/>
      <c r="B82" s="146" t="str">
        <f>B56</f>
        <v>3,8 MIVEC</v>
      </c>
      <c r="C82" s="9" t="s">
        <v>1</v>
      </c>
      <c r="D82" s="173"/>
      <c r="E82" s="173"/>
      <c r="F82" s="173"/>
      <c r="G82" s="173"/>
      <c r="H82" s="31"/>
    </row>
    <row r="83" spans="1:8" ht="14.25" thickBot="1" thickTop="1">
      <c r="A83" s="144"/>
      <c r="B83" s="147"/>
      <c r="C83" s="10" t="s">
        <v>2</v>
      </c>
      <c r="D83" s="174"/>
      <c r="E83" s="174"/>
      <c r="F83" s="174"/>
      <c r="G83" s="174"/>
      <c r="H83" s="31">
        <f>H77+G8</f>
        <v>8946.94</v>
      </c>
    </row>
    <row r="84" spans="1:8" ht="13.5" customHeight="1" thickBot="1" thickTop="1">
      <c r="A84" s="135" t="s">
        <v>75</v>
      </c>
      <c r="B84" s="163" t="str">
        <f>B78</f>
        <v>3,2 DI-D</v>
      </c>
      <c r="C84" s="11" t="s">
        <v>1</v>
      </c>
      <c r="D84" s="165"/>
      <c r="E84" s="165"/>
      <c r="F84" s="165"/>
      <c r="G84" s="165"/>
      <c r="H84" s="32">
        <f>H78+G9+G10</f>
        <v>18821.35</v>
      </c>
    </row>
    <row r="85" spans="1:8" ht="14.25" thickBot="1" thickTop="1">
      <c r="A85" s="135"/>
      <c r="B85" s="164"/>
      <c r="C85" s="12" t="s">
        <v>2</v>
      </c>
      <c r="D85" s="166"/>
      <c r="E85" s="166"/>
      <c r="F85" s="166"/>
      <c r="G85" s="166"/>
      <c r="H85" s="32">
        <f>H79+G9+G10</f>
        <v>18821.35</v>
      </c>
    </row>
    <row r="86" spans="1:8" ht="14.25" thickBot="1" thickTop="1">
      <c r="A86" s="135"/>
      <c r="B86" s="169">
        <v>3</v>
      </c>
      <c r="C86" s="12" t="s">
        <v>1</v>
      </c>
      <c r="D86" s="166"/>
      <c r="E86" s="166"/>
      <c r="F86" s="166"/>
      <c r="G86" s="118"/>
      <c r="H86" s="32">
        <f>H80+G9+G10</f>
        <v>14098.240000000002</v>
      </c>
    </row>
    <row r="87" spans="1:8" ht="14.25" thickBot="1" thickTop="1">
      <c r="A87" s="135"/>
      <c r="B87" s="170"/>
      <c r="C87" s="12" t="s">
        <v>2</v>
      </c>
      <c r="D87" s="166"/>
      <c r="E87" s="166"/>
      <c r="F87" s="166"/>
      <c r="G87" s="118"/>
      <c r="H87" s="32">
        <f>H81+G9+G10</f>
        <v>14098.240000000002</v>
      </c>
    </row>
    <row r="88" spans="1:8" ht="14.25" thickBot="1" thickTop="1">
      <c r="A88" s="135"/>
      <c r="B88" s="164" t="str">
        <f>B82</f>
        <v>3,8 MIVEC</v>
      </c>
      <c r="C88" s="12" t="s">
        <v>1</v>
      </c>
      <c r="D88" s="166"/>
      <c r="E88" s="166"/>
      <c r="F88" s="166"/>
      <c r="G88" s="166"/>
      <c r="H88" s="32"/>
    </row>
    <row r="89" spans="1:8" ht="14.25" thickBot="1" thickTop="1">
      <c r="A89" s="136"/>
      <c r="B89" s="167"/>
      <c r="C89" s="13" t="s">
        <v>2</v>
      </c>
      <c r="D89" s="168"/>
      <c r="E89" s="168"/>
      <c r="F89" s="168"/>
      <c r="G89" s="168"/>
      <c r="H89" s="32">
        <f>H83+G9+G10</f>
        <v>14098.240000000002</v>
      </c>
    </row>
    <row r="90" ht="13.5" thickTop="1"/>
  </sheetData>
  <sheetProtection/>
  <mergeCells count="55">
    <mergeCell ref="E2:F2"/>
    <mergeCell ref="E3:F8"/>
    <mergeCell ref="E9:F9"/>
    <mergeCell ref="E10:F10"/>
    <mergeCell ref="A78:A83"/>
    <mergeCell ref="B78:B79"/>
    <mergeCell ref="D78:G78"/>
    <mergeCell ref="D79:G79"/>
    <mergeCell ref="B82:B83"/>
    <mergeCell ref="D82:G82"/>
    <mergeCell ref="A84:A89"/>
    <mergeCell ref="B84:B85"/>
    <mergeCell ref="D84:G84"/>
    <mergeCell ref="D85:G85"/>
    <mergeCell ref="B88:B89"/>
    <mergeCell ref="D88:G88"/>
    <mergeCell ref="D89:G89"/>
    <mergeCell ref="B86:B87"/>
    <mergeCell ref="D86:G86"/>
    <mergeCell ref="D87:G87"/>
    <mergeCell ref="D83:G83"/>
    <mergeCell ref="B80:B81"/>
    <mergeCell ref="B56:B77"/>
    <mergeCell ref="C56:C66"/>
    <mergeCell ref="E66:G66"/>
    <mergeCell ref="C67:C77"/>
    <mergeCell ref="E77:G77"/>
    <mergeCell ref="G2:H2"/>
    <mergeCell ref="G3:H3"/>
    <mergeCell ref="A12:A77"/>
    <mergeCell ref="B12:B33"/>
    <mergeCell ref="C12:C22"/>
    <mergeCell ref="A9:A10"/>
    <mergeCell ref="B9:C9"/>
    <mergeCell ref="E22:G22"/>
    <mergeCell ref="C23:C33"/>
    <mergeCell ref="E33:G33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9:H9"/>
    <mergeCell ref="B5:B6"/>
    <mergeCell ref="G5:H5"/>
    <mergeCell ref="G6:H6"/>
    <mergeCell ref="B34:B55"/>
    <mergeCell ref="C34:C44"/>
    <mergeCell ref="C45:C55"/>
    <mergeCell ref="G10:H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G63" sqref="G63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21.2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33" t="str">
        <f>ТО15000!A1</f>
        <v>Pajero IV (BK)</v>
      </c>
      <c r="B1" s="134"/>
      <c r="C1" s="134"/>
      <c r="D1" s="128" t="s">
        <v>19</v>
      </c>
      <c r="E1" s="129"/>
      <c r="F1" s="129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ТО15000!B3</f>
        <v>3,2 DI-D</v>
      </c>
      <c r="C3" s="6" t="s">
        <v>1</v>
      </c>
      <c r="D3" s="42">
        <v>2.8</v>
      </c>
      <c r="E3" s="187">
        <f>ТО15000!E3</f>
        <v>2453</v>
      </c>
      <c r="F3" s="188"/>
      <c r="G3" s="116">
        <f>D3*E3</f>
        <v>6868.4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2.6</v>
      </c>
      <c r="E4" s="189"/>
      <c r="F4" s="190"/>
      <c r="G4" s="116">
        <f>D4*E3</f>
        <v>6377.8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42">
        <v>2.3</v>
      </c>
      <c r="E5" s="189"/>
      <c r="F5" s="190"/>
      <c r="G5" s="116">
        <f>D5*E3</f>
        <v>5641.9</v>
      </c>
      <c r="H5" s="1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2.1</v>
      </c>
      <c r="E6" s="189"/>
      <c r="F6" s="190"/>
      <c r="G6" s="116">
        <f>D6*E3</f>
        <v>5151.3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ТО15000!B7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2.1</v>
      </c>
      <c r="E8" s="191"/>
      <c r="F8" s="192"/>
      <c r="G8" s="139">
        <f>D8*E3</f>
        <v>5151.3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/>
      <c r="C9" s="129"/>
      <c r="D9" s="15"/>
      <c r="E9" s="125"/>
      <c r="F9" s="122"/>
      <c r="G9" s="126"/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ТО15000!E10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61" t="str">
        <f>ТО15000!B12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 aca="true" t="shared" si="0" ref="H12:H17">F12*G12</f>
        <v>4724.400000000001</v>
      </c>
    </row>
    <row r="13" spans="1:8" ht="12.75">
      <c r="A13" s="149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 t="shared" si="0"/>
        <v>981.16</v>
      </c>
    </row>
    <row r="14" spans="1:8" ht="12.75">
      <c r="A14" s="149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 t="shared" si="0"/>
        <v>1259.17</v>
      </c>
    </row>
    <row r="15" spans="1:8" ht="12.75">
      <c r="A15" s="149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t="shared" si="0"/>
        <v>2044.62</v>
      </c>
    </row>
    <row r="16" spans="1:8" ht="38.25">
      <c r="A16" s="149"/>
      <c r="B16" s="149"/>
      <c r="C16" s="159"/>
      <c r="D16" s="15" t="s">
        <v>21</v>
      </c>
      <c r="E16" s="3" t="s">
        <v>67</v>
      </c>
      <c r="F16" s="3">
        <v>1</v>
      </c>
      <c r="G16" s="72">
        <f>'[2]Масла и технические жидкости'!$C$6</f>
        <v>262.5</v>
      </c>
      <c r="H16" s="35">
        <f t="shared" si="0"/>
        <v>262.5</v>
      </c>
    </row>
    <row r="17" spans="1:8" ht="12.75">
      <c r="A17" s="149"/>
      <c r="B17" s="149"/>
      <c r="C17" s="159"/>
      <c r="D17" s="15" t="s">
        <v>22</v>
      </c>
      <c r="E17" s="3" t="s">
        <v>64</v>
      </c>
      <c r="F17" s="3">
        <v>1</v>
      </c>
      <c r="G17" s="72">
        <f>'[2]Запчасти'!$C$156</f>
        <v>2547.23</v>
      </c>
      <c r="H17" s="35">
        <f t="shared" si="0"/>
        <v>2547.23</v>
      </c>
    </row>
    <row r="18" spans="1:8" ht="12.75">
      <c r="A18" s="149"/>
      <c r="B18" s="149"/>
      <c r="C18" s="159"/>
      <c r="D18" s="15"/>
      <c r="E18" s="3"/>
      <c r="F18" s="3"/>
      <c r="G18" s="73"/>
      <c r="H18" s="35">
        <f>F18*G18</f>
        <v>0</v>
      </c>
    </row>
    <row r="19" spans="1:8" ht="12.75">
      <c r="A19" s="149"/>
      <c r="B19" s="149"/>
      <c r="C19" s="159"/>
      <c r="D19" s="15"/>
      <c r="E19" s="3"/>
      <c r="F19" s="3"/>
      <c r="G19" s="73"/>
      <c r="H19" s="35">
        <f>F19*G19</f>
        <v>0</v>
      </c>
    </row>
    <row r="20" spans="1:8" ht="13.5" thickBot="1">
      <c r="A20" s="149"/>
      <c r="B20" s="149"/>
      <c r="C20" s="159"/>
      <c r="D20" s="15"/>
      <c r="E20" s="3"/>
      <c r="F20" s="3"/>
      <c r="G20" s="73"/>
      <c r="H20" s="35">
        <f>F20*G20</f>
        <v>0</v>
      </c>
    </row>
    <row r="21" spans="1:8" ht="14.25" thickBot="1" thickTop="1">
      <c r="A21" s="149"/>
      <c r="B21" s="149"/>
      <c r="C21" s="162"/>
      <c r="D21" s="46" t="s">
        <v>11</v>
      </c>
      <c r="E21" s="132"/>
      <c r="F21" s="132"/>
      <c r="G21" s="177"/>
      <c r="H21" s="36">
        <f>SUM(H12:H20)</f>
        <v>11819.08</v>
      </c>
    </row>
    <row r="22" spans="1:8" ht="13.5" thickTop="1">
      <c r="A22" s="149"/>
      <c r="B22" s="149"/>
      <c r="C22" s="161" t="s">
        <v>2</v>
      </c>
      <c r="D22" s="15" t="s">
        <v>4</v>
      </c>
      <c r="E22" s="16" t="str">
        <f>ТО15000!E23</f>
        <v>Oil 5W30 </v>
      </c>
      <c r="F22" s="16">
        <v>9.3</v>
      </c>
      <c r="G22" s="78">
        <f>ТО15000!G23</f>
        <v>508</v>
      </c>
      <c r="H22" s="35">
        <f aca="true" t="shared" si="1" ref="H22:H30">F22*G22</f>
        <v>4724.400000000001</v>
      </c>
    </row>
    <row r="23" spans="1:8" ht="12.75">
      <c r="A23" s="149"/>
      <c r="B23" s="149"/>
      <c r="C23" s="159"/>
      <c r="D23" s="15" t="s">
        <v>7</v>
      </c>
      <c r="E23" s="3" t="s">
        <v>63</v>
      </c>
      <c r="F23" s="3">
        <v>1</v>
      </c>
      <c r="G23" s="71">
        <f>'[2]Запчасти'!$C$155</f>
        <v>981.16</v>
      </c>
      <c r="H23" s="35">
        <f t="shared" si="1"/>
        <v>981.16</v>
      </c>
    </row>
    <row r="24" spans="1:8" ht="12.75">
      <c r="A24" s="149"/>
      <c r="B24" s="149"/>
      <c r="C24" s="159"/>
      <c r="D24" s="15" t="s">
        <v>8</v>
      </c>
      <c r="E24" s="3" t="s">
        <v>65</v>
      </c>
      <c r="F24" s="3">
        <v>1</v>
      </c>
      <c r="G24" s="71">
        <f>'[2]Запчасти'!$C$149</f>
        <v>1259.17</v>
      </c>
      <c r="H24" s="35">
        <f t="shared" si="1"/>
        <v>1259.17</v>
      </c>
    </row>
    <row r="25" spans="1:8" ht="12.75">
      <c r="A25" s="149"/>
      <c r="B25" s="149"/>
      <c r="C25" s="159"/>
      <c r="D25" s="17" t="s">
        <v>61</v>
      </c>
      <c r="E25" s="3" t="s">
        <v>66</v>
      </c>
      <c r="F25" s="3">
        <v>1</v>
      </c>
      <c r="G25" s="71">
        <f>'[2]Запчасти'!$C$157</f>
        <v>2044.62</v>
      </c>
      <c r="H25" s="35">
        <f t="shared" si="1"/>
        <v>2044.62</v>
      </c>
    </row>
    <row r="26" spans="1:8" ht="26.25" customHeight="1">
      <c r="A26" s="149"/>
      <c r="B26" s="149"/>
      <c r="C26" s="159"/>
      <c r="D26" s="15" t="s">
        <v>68</v>
      </c>
      <c r="E26" s="3" t="s">
        <v>67</v>
      </c>
      <c r="F26" s="3">
        <v>1</v>
      </c>
      <c r="G26" s="71">
        <f>'[2]Масла и технические жидкости'!$C$6</f>
        <v>262.5</v>
      </c>
      <c r="H26" s="35">
        <f t="shared" si="1"/>
        <v>262.5</v>
      </c>
    </row>
    <row r="27" spans="1:8" ht="12.75">
      <c r="A27" s="149"/>
      <c r="B27" s="149"/>
      <c r="C27" s="159"/>
      <c r="D27" s="15" t="s">
        <v>22</v>
      </c>
      <c r="E27" s="3" t="s">
        <v>64</v>
      </c>
      <c r="F27" s="3">
        <v>1</v>
      </c>
      <c r="G27" s="71">
        <f>'[2]Запчасти'!$C$156</f>
        <v>2547.23</v>
      </c>
      <c r="H27" s="35">
        <f t="shared" si="1"/>
        <v>2547.23</v>
      </c>
    </row>
    <row r="28" spans="1:8" ht="12.75">
      <c r="A28" s="149"/>
      <c r="B28" s="149"/>
      <c r="C28" s="159"/>
      <c r="D28" s="15"/>
      <c r="E28" s="3"/>
      <c r="F28" s="3"/>
      <c r="G28" s="73"/>
      <c r="H28" s="35">
        <f t="shared" si="1"/>
        <v>0</v>
      </c>
    </row>
    <row r="29" spans="1:8" ht="12.75">
      <c r="A29" s="149"/>
      <c r="B29" s="149"/>
      <c r="C29" s="159"/>
      <c r="D29" s="15"/>
      <c r="E29" s="3"/>
      <c r="F29" s="3"/>
      <c r="G29" s="73"/>
      <c r="H29" s="35">
        <f t="shared" si="1"/>
        <v>0</v>
      </c>
    </row>
    <row r="30" spans="1:8" ht="13.5" thickBot="1">
      <c r="A30" s="149"/>
      <c r="B30" s="149"/>
      <c r="C30" s="159"/>
      <c r="D30" s="15"/>
      <c r="E30" s="3"/>
      <c r="F30" s="3"/>
      <c r="G30" s="73"/>
      <c r="H30" s="35">
        <f t="shared" si="1"/>
        <v>0</v>
      </c>
    </row>
    <row r="31" spans="1:8" ht="14.25" thickBot="1" thickTop="1">
      <c r="A31" s="149"/>
      <c r="B31" s="150"/>
      <c r="C31" s="162"/>
      <c r="D31" s="46" t="s">
        <v>11</v>
      </c>
      <c r="E31" s="132"/>
      <c r="F31" s="132"/>
      <c r="G31" s="177"/>
      <c r="H31" s="36">
        <f>SUM(H22:H30)</f>
        <v>11819.08</v>
      </c>
    </row>
    <row r="32" spans="1:8" ht="13.5" thickTop="1">
      <c r="A32" s="149"/>
      <c r="B32" s="183">
        <v>3</v>
      </c>
      <c r="C32" s="161" t="s">
        <v>1</v>
      </c>
      <c r="D32" s="92" t="s">
        <v>4</v>
      </c>
      <c r="E32" s="69" t="str">
        <f>ТО15000!E34</f>
        <v>Oil 0W30 </v>
      </c>
      <c r="F32" s="69">
        <v>4.9</v>
      </c>
      <c r="G32" s="78">
        <f>ТО15000!G34</f>
        <v>571</v>
      </c>
      <c r="H32" s="35">
        <f>F32*G32</f>
        <v>2797.9</v>
      </c>
    </row>
    <row r="33" spans="1:8" ht="12.75">
      <c r="A33" s="149"/>
      <c r="B33" s="152"/>
      <c r="C33" s="159"/>
      <c r="D33" s="70" t="s">
        <v>7</v>
      </c>
      <c r="E33" s="62" t="str">
        <f>'[2]Запчасти'!$B$148</f>
        <v>MD352626</v>
      </c>
      <c r="F33" s="62">
        <v>1</v>
      </c>
      <c r="G33" s="71">
        <f>'[2]Запчасти'!$C$148</f>
        <v>965.07</v>
      </c>
      <c r="H33" s="35">
        <f aca="true" t="shared" si="2" ref="H33:H40">F33*G33</f>
        <v>965.07</v>
      </c>
    </row>
    <row r="34" spans="1:8" ht="12.75">
      <c r="A34" s="149"/>
      <c r="B34" s="152"/>
      <c r="C34" s="159"/>
      <c r="D34" s="70" t="s">
        <v>8</v>
      </c>
      <c r="E34" s="62" t="str">
        <f>'[2]Запчасти'!$B$149</f>
        <v>7803A028</v>
      </c>
      <c r="F34" s="62">
        <v>1</v>
      </c>
      <c r="G34" s="71">
        <f>'[2]Запчасти'!$C$149</f>
        <v>1259.17</v>
      </c>
      <c r="H34" s="35">
        <f t="shared" si="2"/>
        <v>1259.17</v>
      </c>
    </row>
    <row r="35" spans="1:8" ht="38.25">
      <c r="A35" s="149"/>
      <c r="B35" s="152"/>
      <c r="C35" s="159"/>
      <c r="D35" s="15" t="s">
        <v>21</v>
      </c>
      <c r="E35" s="62" t="str">
        <f>'[2]Масла и технические жидкости'!$B$6</f>
        <v>Mobil DOT4</v>
      </c>
      <c r="F35" s="62">
        <v>1</v>
      </c>
      <c r="G35" s="71">
        <f>'[2]Масла и технические жидкости'!$C$6</f>
        <v>262.5</v>
      </c>
      <c r="H35" s="35">
        <f t="shared" si="2"/>
        <v>262.5</v>
      </c>
    </row>
    <row r="36" spans="1:8" ht="12.75">
      <c r="A36" s="149"/>
      <c r="B36" s="152"/>
      <c r="C36" s="159"/>
      <c r="D36" s="70" t="s">
        <v>22</v>
      </c>
      <c r="E36" s="62" t="str">
        <f>'[2]Запчасти'!$B$150</f>
        <v>MR571476</v>
      </c>
      <c r="F36" s="62">
        <v>1</v>
      </c>
      <c r="G36" s="71">
        <f>'[2]Запчасти'!$C$150</f>
        <v>2670.48</v>
      </c>
      <c r="H36" s="35">
        <f t="shared" si="2"/>
        <v>2670.48</v>
      </c>
    </row>
    <row r="37" spans="1:8" ht="12.75">
      <c r="A37" s="149"/>
      <c r="B37" s="152"/>
      <c r="C37" s="159"/>
      <c r="D37" s="15"/>
      <c r="E37" s="2"/>
      <c r="F37" s="2"/>
      <c r="G37" s="2"/>
      <c r="H37" s="35">
        <f t="shared" si="2"/>
        <v>0</v>
      </c>
    </row>
    <row r="38" spans="1:8" ht="12.75">
      <c r="A38" s="149"/>
      <c r="B38" s="152"/>
      <c r="C38" s="159"/>
      <c r="D38" s="15"/>
      <c r="E38" s="2"/>
      <c r="F38" s="2"/>
      <c r="G38" s="2"/>
      <c r="H38" s="35">
        <f t="shared" si="2"/>
        <v>0</v>
      </c>
    </row>
    <row r="39" spans="1:8" ht="12.75">
      <c r="A39" s="149"/>
      <c r="B39" s="152"/>
      <c r="C39" s="159"/>
      <c r="D39" s="15"/>
      <c r="E39" s="2"/>
      <c r="F39" s="2"/>
      <c r="G39" s="2"/>
      <c r="H39" s="35">
        <f t="shared" si="2"/>
        <v>0</v>
      </c>
    </row>
    <row r="40" spans="1:8" ht="13.5" thickBot="1">
      <c r="A40" s="149"/>
      <c r="B40" s="152"/>
      <c r="C40" s="159"/>
      <c r="D40" s="15"/>
      <c r="E40" s="2"/>
      <c r="F40" s="2"/>
      <c r="G40" s="2"/>
      <c r="H40" s="35">
        <f t="shared" si="2"/>
        <v>0</v>
      </c>
    </row>
    <row r="41" spans="1:8" ht="14.25" thickBot="1" thickTop="1">
      <c r="A41" s="149"/>
      <c r="B41" s="152"/>
      <c r="C41" s="162"/>
      <c r="D41" s="46" t="s">
        <v>11</v>
      </c>
      <c r="E41" s="84"/>
      <c r="F41" s="84"/>
      <c r="G41" s="84"/>
      <c r="H41" s="36">
        <f>SUM(H32:H40)</f>
        <v>7955.120000000001</v>
      </c>
    </row>
    <row r="42" spans="1:8" ht="13.5" thickTop="1">
      <c r="A42" s="149"/>
      <c r="B42" s="152"/>
      <c r="C42" s="161" t="s">
        <v>2</v>
      </c>
      <c r="D42" s="92" t="s">
        <v>4</v>
      </c>
      <c r="E42" s="69" t="str">
        <f>ТО15000!E45</f>
        <v>Oil 0W30 </v>
      </c>
      <c r="F42" s="69">
        <v>4.9</v>
      </c>
      <c r="G42" s="78">
        <f>ТО15000!G45</f>
        <v>571</v>
      </c>
      <c r="H42" s="35">
        <f>F42*G42</f>
        <v>2797.9</v>
      </c>
    </row>
    <row r="43" spans="1:8" ht="12.75">
      <c r="A43" s="149"/>
      <c r="B43" s="152"/>
      <c r="C43" s="159"/>
      <c r="D43" s="70" t="s">
        <v>7</v>
      </c>
      <c r="E43" s="62" t="str">
        <f>'[2]Запчасти'!$B$148</f>
        <v>MD352626</v>
      </c>
      <c r="F43" s="62">
        <v>1</v>
      </c>
      <c r="G43" s="71">
        <f>'[2]Запчасти'!$C$148</f>
        <v>965.07</v>
      </c>
      <c r="H43" s="35">
        <f aca="true" t="shared" si="3" ref="H43:H50">F43*G43</f>
        <v>965.07</v>
      </c>
    </row>
    <row r="44" spans="1:8" ht="12.75">
      <c r="A44" s="149"/>
      <c r="B44" s="152"/>
      <c r="C44" s="159"/>
      <c r="D44" s="70" t="s">
        <v>8</v>
      </c>
      <c r="E44" s="62" t="str">
        <f>'[2]Запчасти'!$B$149</f>
        <v>7803A028</v>
      </c>
      <c r="F44" s="62">
        <v>1</v>
      </c>
      <c r="G44" s="71">
        <f>'[2]Запчасти'!$C$149</f>
        <v>1259.17</v>
      </c>
      <c r="H44" s="35">
        <f t="shared" si="3"/>
        <v>1259.17</v>
      </c>
    </row>
    <row r="45" spans="1:8" ht="25.5" customHeight="1">
      <c r="A45" s="149"/>
      <c r="B45" s="152"/>
      <c r="C45" s="159"/>
      <c r="D45" s="70" t="s">
        <v>68</v>
      </c>
      <c r="E45" s="62" t="str">
        <f>'[2]Масла и технические жидкости'!$B$6</f>
        <v>Mobil DOT4</v>
      </c>
      <c r="F45" s="62">
        <v>1</v>
      </c>
      <c r="G45" s="71">
        <f>'[2]Масла и технические жидкости'!$C$6</f>
        <v>262.5</v>
      </c>
      <c r="H45" s="35">
        <f t="shared" si="3"/>
        <v>262.5</v>
      </c>
    </row>
    <row r="46" spans="1:8" ht="12.75">
      <c r="A46" s="149"/>
      <c r="B46" s="152"/>
      <c r="C46" s="159"/>
      <c r="D46" s="70" t="s">
        <v>22</v>
      </c>
      <c r="E46" s="62" t="str">
        <f>'[2]Запчасти'!$B$150</f>
        <v>MR571476</v>
      </c>
      <c r="F46" s="62">
        <v>1</v>
      </c>
      <c r="G46" s="71">
        <f>'[2]Запчасти'!$C$150</f>
        <v>2670.48</v>
      </c>
      <c r="H46" s="35">
        <f t="shared" si="3"/>
        <v>2670.48</v>
      </c>
    </row>
    <row r="47" spans="1:8" ht="12.75">
      <c r="A47" s="149"/>
      <c r="B47" s="152"/>
      <c r="C47" s="159"/>
      <c r="D47" s="15"/>
      <c r="E47" s="2"/>
      <c r="F47" s="2"/>
      <c r="G47" s="2"/>
      <c r="H47" s="35">
        <f t="shared" si="3"/>
        <v>0</v>
      </c>
    </row>
    <row r="48" spans="1:8" ht="12.75">
      <c r="A48" s="149"/>
      <c r="B48" s="152"/>
      <c r="C48" s="159"/>
      <c r="D48" s="15"/>
      <c r="E48" s="2"/>
      <c r="F48" s="2"/>
      <c r="G48" s="2"/>
      <c r="H48" s="35">
        <f t="shared" si="3"/>
        <v>0</v>
      </c>
    </row>
    <row r="49" spans="1:8" ht="12.75">
      <c r="A49" s="149"/>
      <c r="B49" s="152"/>
      <c r="C49" s="159"/>
      <c r="D49" s="15"/>
      <c r="E49" s="2"/>
      <c r="F49" s="2"/>
      <c r="G49" s="2"/>
      <c r="H49" s="35">
        <f t="shared" si="3"/>
        <v>0</v>
      </c>
    </row>
    <row r="50" spans="1:8" ht="13.5" thickBot="1">
      <c r="A50" s="149"/>
      <c r="B50" s="152"/>
      <c r="C50" s="159"/>
      <c r="D50" s="15"/>
      <c r="E50" s="2"/>
      <c r="F50" s="2"/>
      <c r="G50" s="2"/>
      <c r="H50" s="35">
        <f t="shared" si="3"/>
        <v>0</v>
      </c>
    </row>
    <row r="51" spans="1:8" ht="14.25" thickBot="1" thickTop="1">
      <c r="A51" s="149"/>
      <c r="B51" s="153"/>
      <c r="C51" s="162"/>
      <c r="D51" s="46" t="s">
        <v>11</v>
      </c>
      <c r="E51" s="2"/>
      <c r="F51" s="2"/>
      <c r="G51" s="2"/>
      <c r="H51" s="36">
        <f>SUM(H42:H50)</f>
        <v>7955.120000000001</v>
      </c>
    </row>
    <row r="52" spans="1:8" ht="13.5" thickTop="1">
      <c r="A52" s="149"/>
      <c r="B52" s="184" t="str">
        <f>ТО15000!B56</f>
        <v>3,8 MIVEC</v>
      </c>
      <c r="C52" s="161" t="s">
        <v>1</v>
      </c>
      <c r="D52" s="47"/>
      <c r="E52" s="16"/>
      <c r="F52" s="16"/>
      <c r="G52" s="79"/>
      <c r="H52" s="35">
        <f>F52*G52</f>
        <v>0</v>
      </c>
    </row>
    <row r="53" spans="1:8" ht="12.75">
      <c r="A53" s="149"/>
      <c r="B53" s="159"/>
      <c r="C53" s="159"/>
      <c r="D53" s="15"/>
      <c r="E53" s="3"/>
      <c r="F53" s="3"/>
      <c r="G53" s="73"/>
      <c r="H53" s="35">
        <f aca="true" t="shared" si="4" ref="H53:H60">F53*G53</f>
        <v>0</v>
      </c>
    </row>
    <row r="54" spans="1:8" ht="12.75">
      <c r="A54" s="149"/>
      <c r="B54" s="159"/>
      <c r="C54" s="159"/>
      <c r="D54" s="15"/>
      <c r="E54" s="3"/>
      <c r="F54" s="3"/>
      <c r="G54" s="73"/>
      <c r="H54" s="35">
        <f t="shared" si="4"/>
        <v>0</v>
      </c>
    </row>
    <row r="55" spans="1:8" ht="12.75">
      <c r="A55" s="149"/>
      <c r="B55" s="159"/>
      <c r="C55" s="159"/>
      <c r="D55" s="15"/>
      <c r="E55" s="3"/>
      <c r="F55" s="3"/>
      <c r="G55" s="73"/>
      <c r="H55" s="35">
        <f t="shared" si="4"/>
        <v>0</v>
      </c>
    </row>
    <row r="56" spans="1:8" ht="12.75">
      <c r="A56" s="149"/>
      <c r="B56" s="159"/>
      <c r="C56" s="159"/>
      <c r="D56" s="15"/>
      <c r="E56" s="3"/>
      <c r="F56" s="3"/>
      <c r="G56" s="71"/>
      <c r="H56" s="35">
        <f t="shared" si="4"/>
        <v>0</v>
      </c>
    </row>
    <row r="57" spans="1:8" ht="12.75">
      <c r="A57" s="149"/>
      <c r="B57" s="159"/>
      <c r="C57" s="159"/>
      <c r="D57" s="15"/>
      <c r="E57" s="3"/>
      <c r="F57" s="3"/>
      <c r="G57" s="73"/>
      <c r="H57" s="35">
        <f t="shared" si="4"/>
        <v>0</v>
      </c>
    </row>
    <row r="58" spans="1:8" ht="12.75">
      <c r="A58" s="149"/>
      <c r="B58" s="159"/>
      <c r="C58" s="159"/>
      <c r="D58" s="15"/>
      <c r="E58" s="3"/>
      <c r="F58" s="3"/>
      <c r="G58" s="73"/>
      <c r="H58" s="35">
        <f t="shared" si="4"/>
        <v>0</v>
      </c>
    </row>
    <row r="59" spans="1:8" ht="12.75">
      <c r="A59" s="149"/>
      <c r="B59" s="159"/>
      <c r="C59" s="159"/>
      <c r="D59" s="15"/>
      <c r="E59" s="3"/>
      <c r="F59" s="3"/>
      <c r="G59" s="73"/>
      <c r="H59" s="35">
        <f t="shared" si="4"/>
        <v>0</v>
      </c>
    </row>
    <row r="60" spans="1:8" ht="13.5" thickBot="1">
      <c r="A60" s="149"/>
      <c r="B60" s="159"/>
      <c r="C60" s="159"/>
      <c r="D60" s="15"/>
      <c r="E60" s="3"/>
      <c r="F60" s="3"/>
      <c r="G60" s="73"/>
      <c r="H60" s="35">
        <f t="shared" si="4"/>
        <v>0</v>
      </c>
    </row>
    <row r="61" spans="1:8" ht="14.25" thickBot="1" thickTop="1">
      <c r="A61" s="149"/>
      <c r="B61" s="159"/>
      <c r="C61" s="162"/>
      <c r="D61" s="46" t="s">
        <v>11</v>
      </c>
      <c r="E61" s="132"/>
      <c r="F61" s="132"/>
      <c r="G61" s="177"/>
      <c r="H61" s="36">
        <f>SUM(H52:H60)</f>
        <v>0</v>
      </c>
    </row>
    <row r="62" spans="1:8" ht="13.5" thickTop="1">
      <c r="A62" s="149"/>
      <c r="B62" s="159"/>
      <c r="C62" s="161" t="s">
        <v>2</v>
      </c>
      <c r="D62" s="47" t="s">
        <v>4</v>
      </c>
      <c r="E62" s="16" t="str">
        <f>ТО15000!E67</f>
        <v>Oil 0W30 </v>
      </c>
      <c r="F62" s="16">
        <v>4.9</v>
      </c>
      <c r="G62" s="78">
        <f>ТО15000!G67</f>
        <v>571</v>
      </c>
      <c r="H62" s="35">
        <f aca="true" t="shared" si="5" ref="H62:H70">F62*G62</f>
        <v>2797.9</v>
      </c>
    </row>
    <row r="63" spans="1:8" ht="12.75">
      <c r="A63" s="149"/>
      <c r="B63" s="159"/>
      <c r="C63" s="159"/>
      <c r="D63" s="15" t="s">
        <v>7</v>
      </c>
      <c r="E63" s="3" t="str">
        <f>'[2]Запчасти'!$B$148</f>
        <v>MD352626</v>
      </c>
      <c r="F63" s="3">
        <v>1</v>
      </c>
      <c r="G63" s="71">
        <f>'[2]Запчасти'!$C$148</f>
        <v>965.07</v>
      </c>
      <c r="H63" s="35">
        <f t="shared" si="5"/>
        <v>965.07</v>
      </c>
    </row>
    <row r="64" spans="1:8" ht="12.75">
      <c r="A64" s="149"/>
      <c r="B64" s="159"/>
      <c r="C64" s="159"/>
      <c r="D64" s="15" t="s">
        <v>8</v>
      </c>
      <c r="E64" s="3" t="str">
        <f>'[2]Запчасти'!$B$149</f>
        <v>7803A028</v>
      </c>
      <c r="F64" s="3">
        <v>1</v>
      </c>
      <c r="G64" s="71">
        <f>'[2]Запчасти'!$C$149</f>
        <v>1259.17</v>
      </c>
      <c r="H64" s="35">
        <f t="shared" si="5"/>
        <v>1259.17</v>
      </c>
    </row>
    <row r="65" spans="1:8" ht="26.25" customHeight="1">
      <c r="A65" s="149"/>
      <c r="B65" s="159"/>
      <c r="C65" s="159"/>
      <c r="D65" s="15" t="s">
        <v>68</v>
      </c>
      <c r="E65" s="3" t="str">
        <f>'[2]Масла и технические жидкости'!$B$6</f>
        <v>Mobil DOT4</v>
      </c>
      <c r="F65" s="3">
        <v>1</v>
      </c>
      <c r="G65" s="72">
        <f>'[2]Масла и технические жидкости'!$C$6</f>
        <v>262.5</v>
      </c>
      <c r="H65" s="35">
        <f t="shared" si="5"/>
        <v>262.5</v>
      </c>
    </row>
    <row r="66" spans="1:8" ht="12.75">
      <c r="A66" s="149"/>
      <c r="B66" s="159"/>
      <c r="C66" s="159"/>
      <c r="D66" s="15" t="s">
        <v>22</v>
      </c>
      <c r="E66" s="3" t="str">
        <f>'[2]Запчасти'!$B$150</f>
        <v>MR571476</v>
      </c>
      <c r="F66" s="3">
        <v>1</v>
      </c>
      <c r="G66" s="72">
        <f>'[2]Запчасти'!$C$150</f>
        <v>2670.48</v>
      </c>
      <c r="H66" s="35">
        <f t="shared" si="5"/>
        <v>2670.48</v>
      </c>
    </row>
    <row r="67" spans="1:8" ht="12.75">
      <c r="A67" s="149"/>
      <c r="B67" s="159"/>
      <c r="C67" s="159"/>
      <c r="D67" s="15"/>
      <c r="E67" s="3"/>
      <c r="F67" s="3"/>
      <c r="G67" s="73"/>
      <c r="H67" s="35">
        <f t="shared" si="5"/>
        <v>0</v>
      </c>
    </row>
    <row r="68" spans="1:8" ht="12.75">
      <c r="A68" s="149"/>
      <c r="B68" s="159"/>
      <c r="C68" s="159"/>
      <c r="D68" s="15"/>
      <c r="E68" s="3"/>
      <c r="F68" s="3"/>
      <c r="G68" s="73"/>
      <c r="H68" s="35">
        <f t="shared" si="5"/>
        <v>0</v>
      </c>
    </row>
    <row r="69" spans="1:8" ht="12.75">
      <c r="A69" s="149"/>
      <c r="B69" s="159"/>
      <c r="C69" s="159"/>
      <c r="D69" s="15"/>
      <c r="E69" s="3"/>
      <c r="F69" s="3"/>
      <c r="G69" s="73"/>
      <c r="H69" s="35">
        <f t="shared" si="5"/>
        <v>0</v>
      </c>
    </row>
    <row r="70" spans="1:8" ht="13.5" thickBot="1">
      <c r="A70" s="149"/>
      <c r="B70" s="159"/>
      <c r="C70" s="159"/>
      <c r="D70" s="15"/>
      <c r="E70" s="3"/>
      <c r="F70" s="3"/>
      <c r="G70" s="73"/>
      <c r="H70" s="35">
        <f t="shared" si="5"/>
        <v>0</v>
      </c>
    </row>
    <row r="71" spans="1:8" ht="14.25" thickBot="1" thickTop="1">
      <c r="A71" s="150"/>
      <c r="B71" s="160"/>
      <c r="C71" s="160"/>
      <c r="D71" s="44" t="s">
        <v>11</v>
      </c>
      <c r="E71" s="180"/>
      <c r="F71" s="180"/>
      <c r="G71" s="181"/>
      <c r="H71" s="36">
        <f>SUM(H62:H70)</f>
        <v>7955.120000000001</v>
      </c>
    </row>
    <row r="72" spans="1:8" ht="14.25" thickBot="1" thickTop="1">
      <c r="A72" s="143" t="s">
        <v>74</v>
      </c>
      <c r="B72" s="145" t="str">
        <f>B12</f>
        <v>3,2 DI-D</v>
      </c>
      <c r="C72" s="8" t="s">
        <v>1</v>
      </c>
      <c r="D72" s="182"/>
      <c r="E72" s="182"/>
      <c r="F72" s="182"/>
      <c r="G72" s="182"/>
      <c r="H72" s="37">
        <f>H21+G3</f>
        <v>18687.48</v>
      </c>
    </row>
    <row r="73" spans="1:8" ht="14.25" thickBot="1" thickTop="1">
      <c r="A73" s="143"/>
      <c r="B73" s="146"/>
      <c r="C73" s="9" t="s">
        <v>2</v>
      </c>
      <c r="D73" s="173"/>
      <c r="E73" s="173"/>
      <c r="F73" s="173"/>
      <c r="G73" s="173"/>
      <c r="H73" s="37">
        <f>H31+G4</f>
        <v>18196.88</v>
      </c>
    </row>
    <row r="74" spans="1:8" ht="14.25" thickBot="1" thickTop="1">
      <c r="A74" s="143"/>
      <c r="B74" s="185">
        <v>3</v>
      </c>
      <c r="C74" s="9" t="s">
        <v>1</v>
      </c>
      <c r="D74" s="83"/>
      <c r="E74" s="83"/>
      <c r="F74" s="83"/>
      <c r="G74" s="83"/>
      <c r="H74" s="37">
        <f>H41+G5</f>
        <v>13597.02</v>
      </c>
    </row>
    <row r="75" spans="1:8" ht="14.25" thickBot="1" thickTop="1">
      <c r="A75" s="143"/>
      <c r="B75" s="186"/>
      <c r="C75" s="9" t="s">
        <v>2</v>
      </c>
      <c r="D75" s="83"/>
      <c r="E75" s="83"/>
      <c r="F75" s="83"/>
      <c r="G75" s="83"/>
      <c r="H75" s="37">
        <f>H51+G6</f>
        <v>13106.420000000002</v>
      </c>
    </row>
    <row r="76" spans="1:8" ht="14.25" thickBot="1" thickTop="1">
      <c r="A76" s="143"/>
      <c r="B76" s="146" t="str">
        <f>B52</f>
        <v>3,8 MIVEC</v>
      </c>
      <c r="C76" s="9" t="s">
        <v>1</v>
      </c>
      <c r="D76" s="173"/>
      <c r="E76" s="173"/>
      <c r="F76" s="173"/>
      <c r="G76" s="173"/>
      <c r="H76" s="37"/>
    </row>
    <row r="77" spans="1:8" ht="14.25" thickBot="1" thickTop="1">
      <c r="A77" s="144"/>
      <c r="B77" s="147"/>
      <c r="C77" s="10" t="s">
        <v>2</v>
      </c>
      <c r="D77" s="174"/>
      <c r="E77" s="174"/>
      <c r="F77" s="174"/>
      <c r="G77" s="174"/>
      <c r="H77" s="37">
        <f>H71+G8</f>
        <v>13106.420000000002</v>
      </c>
    </row>
    <row r="78" spans="1:8" ht="13.5" customHeight="1" thickBot="1" thickTop="1">
      <c r="A78" s="135" t="s">
        <v>75</v>
      </c>
      <c r="B78" s="163" t="str">
        <f>B12</f>
        <v>3,2 DI-D</v>
      </c>
      <c r="C78" s="11" t="s">
        <v>1</v>
      </c>
      <c r="D78" s="165"/>
      <c r="E78" s="165"/>
      <c r="F78" s="165"/>
      <c r="G78" s="165"/>
      <c r="H78" s="38">
        <f>H72+G10</f>
        <v>19913.98</v>
      </c>
    </row>
    <row r="79" spans="1:8" ht="14.25" thickBot="1" thickTop="1">
      <c r="A79" s="135"/>
      <c r="B79" s="164"/>
      <c r="C79" s="12" t="s">
        <v>2</v>
      </c>
      <c r="D79" s="166"/>
      <c r="E79" s="166"/>
      <c r="F79" s="166"/>
      <c r="G79" s="166"/>
      <c r="H79" s="38">
        <f>H73+G10</f>
        <v>19423.38</v>
      </c>
    </row>
    <row r="80" spans="1:8" ht="14.25" thickBot="1" thickTop="1">
      <c r="A80" s="135"/>
      <c r="B80" s="169">
        <v>3</v>
      </c>
      <c r="C80" s="12" t="s">
        <v>1</v>
      </c>
      <c r="D80" s="166"/>
      <c r="E80" s="166"/>
      <c r="F80" s="166"/>
      <c r="G80" s="118"/>
      <c r="H80" s="38">
        <f>H74+G10</f>
        <v>14823.52</v>
      </c>
    </row>
    <row r="81" spans="1:8" ht="14.25" thickBot="1" thickTop="1">
      <c r="A81" s="135"/>
      <c r="B81" s="170"/>
      <c r="C81" s="12" t="s">
        <v>2</v>
      </c>
      <c r="D81" s="166"/>
      <c r="E81" s="166"/>
      <c r="F81" s="166"/>
      <c r="G81" s="118"/>
      <c r="H81" s="38">
        <f>H75+G10</f>
        <v>14332.920000000002</v>
      </c>
    </row>
    <row r="82" spans="1:8" ht="14.25" thickBot="1" thickTop="1">
      <c r="A82" s="135"/>
      <c r="B82" s="164" t="str">
        <f>B52</f>
        <v>3,8 MIVEC</v>
      </c>
      <c r="C82" s="12" t="s">
        <v>1</v>
      </c>
      <c r="D82" s="166"/>
      <c r="E82" s="166"/>
      <c r="F82" s="166"/>
      <c r="G82" s="166"/>
      <c r="H82" s="38"/>
    </row>
    <row r="83" spans="1:8" ht="14.25" thickBot="1" thickTop="1">
      <c r="A83" s="136"/>
      <c r="B83" s="167"/>
      <c r="C83" s="13" t="s">
        <v>2</v>
      </c>
      <c r="D83" s="168"/>
      <c r="E83" s="168"/>
      <c r="F83" s="168"/>
      <c r="G83" s="168"/>
      <c r="H83" s="38">
        <f>H77+G10</f>
        <v>14332.920000000002</v>
      </c>
    </row>
    <row r="84" ht="13.5" thickTop="1"/>
  </sheetData>
  <sheetProtection/>
  <mergeCells count="55">
    <mergeCell ref="E2:F2"/>
    <mergeCell ref="E3:F8"/>
    <mergeCell ref="E9:F9"/>
    <mergeCell ref="E10:F10"/>
    <mergeCell ref="G5:H5"/>
    <mergeCell ref="G6:H6"/>
    <mergeCell ref="G4:H4"/>
    <mergeCell ref="G3:H3"/>
    <mergeCell ref="C42:C51"/>
    <mergeCell ref="B80:B81"/>
    <mergeCell ref="B74:B75"/>
    <mergeCell ref="D81:G81"/>
    <mergeCell ref="D72:G72"/>
    <mergeCell ref="D73:G73"/>
    <mergeCell ref="B76:B77"/>
    <mergeCell ref="D76:G76"/>
    <mergeCell ref="D77:G77"/>
    <mergeCell ref="C62:C71"/>
    <mergeCell ref="A72:A77"/>
    <mergeCell ref="B72:B73"/>
    <mergeCell ref="A78:A83"/>
    <mergeCell ref="B78:B79"/>
    <mergeCell ref="D78:G78"/>
    <mergeCell ref="D79:G79"/>
    <mergeCell ref="B82:B83"/>
    <mergeCell ref="D82:G82"/>
    <mergeCell ref="D83:G83"/>
    <mergeCell ref="D80:G80"/>
    <mergeCell ref="E31:G31"/>
    <mergeCell ref="E61:G61"/>
    <mergeCell ref="E71:G71"/>
    <mergeCell ref="A12:A71"/>
    <mergeCell ref="B12:B31"/>
    <mergeCell ref="B52:B71"/>
    <mergeCell ref="C12:C21"/>
    <mergeCell ref="C22:C31"/>
    <mergeCell ref="C52:C61"/>
    <mergeCell ref="C32:C41"/>
    <mergeCell ref="A9:A10"/>
    <mergeCell ref="B9:C9"/>
    <mergeCell ref="B10:C10"/>
    <mergeCell ref="G7:H7"/>
    <mergeCell ref="G8:H8"/>
    <mergeCell ref="G9:H9"/>
    <mergeCell ref="G10:H10"/>
    <mergeCell ref="B5:B6"/>
    <mergeCell ref="B32:B51"/>
    <mergeCell ref="E21:G21"/>
    <mergeCell ref="A1:C1"/>
    <mergeCell ref="D1:H1"/>
    <mergeCell ref="A2:C2"/>
    <mergeCell ref="A3:A8"/>
    <mergeCell ref="B3:B4"/>
    <mergeCell ref="B7:B8"/>
    <mergeCell ref="G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1" width="20.375" style="1" customWidth="1"/>
    <col min="2" max="2" width="10.25390625" style="1" bestFit="1" customWidth="1"/>
    <col min="3" max="3" width="10.875" style="1" customWidth="1"/>
    <col min="4" max="4" width="20.25390625" style="48" customWidth="1"/>
    <col min="5" max="5" width="24.375" style="4" customWidth="1"/>
    <col min="6" max="6" width="19.625" style="4" bestFit="1" customWidth="1"/>
    <col min="7" max="7" width="16.87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45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16" ht="12.75">
      <c r="A3" s="135" t="s">
        <v>48</v>
      </c>
      <c r="B3" s="137" t="str">
        <f>ТО285000!B3</f>
        <v>3,2 DI-D</v>
      </c>
      <c r="C3" s="6" t="s">
        <v>1</v>
      </c>
      <c r="D3" s="42">
        <v>4.8</v>
      </c>
      <c r="E3" s="187">
        <f>ТО15000!E3</f>
        <v>2453</v>
      </c>
      <c r="F3" s="188"/>
      <c r="G3" s="116">
        <f>D3*E3</f>
        <v>11774.4</v>
      </c>
      <c r="H3" s="117"/>
      <c r="I3" s="2"/>
      <c r="J3" s="2"/>
      <c r="K3" s="2"/>
      <c r="L3" s="2"/>
      <c r="M3" s="2"/>
      <c r="N3" s="2"/>
      <c r="O3" s="2"/>
      <c r="P3" s="2"/>
    </row>
    <row r="4" spans="1:16" ht="12.75">
      <c r="A4" s="135"/>
      <c r="B4" s="137"/>
      <c r="C4" s="6" t="s">
        <v>2</v>
      </c>
      <c r="D4" s="42">
        <v>4.6</v>
      </c>
      <c r="E4" s="189"/>
      <c r="F4" s="190"/>
      <c r="G4" s="116">
        <f>D4*E3</f>
        <v>11283.8</v>
      </c>
      <c r="H4" s="117"/>
      <c r="I4" s="2"/>
      <c r="J4" s="2"/>
      <c r="K4" s="2"/>
      <c r="L4" s="2"/>
      <c r="M4" s="2"/>
      <c r="N4" s="2"/>
      <c r="O4" s="2"/>
      <c r="P4" s="2"/>
    </row>
    <row r="5" spans="1:16" ht="12.75">
      <c r="A5" s="135"/>
      <c r="B5" s="169">
        <v>3</v>
      </c>
      <c r="C5" s="6" t="s">
        <v>1</v>
      </c>
      <c r="D5" s="42">
        <v>4.3</v>
      </c>
      <c r="E5" s="189"/>
      <c r="F5" s="190"/>
      <c r="G5" s="116">
        <f>D5*E3</f>
        <v>10547.9</v>
      </c>
      <c r="H5" s="118"/>
      <c r="I5" s="2"/>
      <c r="J5" s="2"/>
      <c r="K5" s="2"/>
      <c r="L5" s="2"/>
      <c r="M5" s="2"/>
      <c r="N5" s="2"/>
      <c r="O5" s="2"/>
      <c r="P5" s="2"/>
    </row>
    <row r="6" spans="1:16" ht="12.75">
      <c r="A6" s="135"/>
      <c r="B6" s="170"/>
      <c r="C6" s="6" t="s">
        <v>2</v>
      </c>
      <c r="D6" s="42">
        <v>4.3</v>
      </c>
      <c r="E6" s="189"/>
      <c r="F6" s="190"/>
      <c r="G6" s="116">
        <f>D6*E3</f>
        <v>10547.9</v>
      </c>
      <c r="H6" s="118"/>
      <c r="I6" s="2"/>
      <c r="J6" s="2"/>
      <c r="K6" s="2"/>
      <c r="L6" s="2"/>
      <c r="M6" s="2"/>
      <c r="N6" s="2"/>
      <c r="O6" s="2"/>
      <c r="P6" s="2"/>
    </row>
    <row r="7" spans="1:16" ht="12.75">
      <c r="A7" s="135"/>
      <c r="B7" s="137" t="str">
        <f>ТО285000!B7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</row>
    <row r="8" spans="1:16" ht="13.5" thickBot="1">
      <c r="A8" s="136"/>
      <c r="B8" s="138"/>
      <c r="C8" s="7" t="s">
        <v>2</v>
      </c>
      <c r="D8" s="43">
        <v>4.3</v>
      </c>
      <c r="E8" s="191"/>
      <c r="F8" s="192"/>
      <c r="G8" s="139">
        <f>D8*E3</f>
        <v>10547.9</v>
      </c>
      <c r="H8" s="140"/>
      <c r="I8" s="2"/>
      <c r="J8" s="2"/>
      <c r="K8" s="2"/>
      <c r="L8" s="2"/>
      <c r="M8" s="2"/>
      <c r="N8" s="2"/>
      <c r="O8" s="2"/>
      <c r="P8" s="2"/>
    </row>
    <row r="9" spans="1:16" ht="13.5" customHeight="1" thickTop="1">
      <c r="A9" s="154" t="s">
        <v>14</v>
      </c>
      <c r="B9" s="58"/>
      <c r="C9" s="59"/>
      <c r="D9" s="15"/>
      <c r="E9" s="125"/>
      <c r="F9" s="122"/>
      <c r="G9" s="126"/>
      <c r="H9" s="127"/>
      <c r="I9" s="2"/>
      <c r="J9" s="2"/>
      <c r="K9" s="2"/>
      <c r="L9" s="2"/>
      <c r="M9" s="2"/>
      <c r="N9" s="2"/>
      <c r="O9" s="2"/>
      <c r="P9" s="2"/>
    </row>
    <row r="10" spans="1:16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ТО15000!E10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</row>
    <row r="11" spans="1:8" ht="48.75" customHeight="1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59" t="str">
        <f>B3</f>
        <v>3,2 DI-D</v>
      </c>
      <c r="C12" s="161" t="s">
        <v>1</v>
      </c>
      <c r="D12" s="70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8"/>
      <c r="B13" s="149"/>
      <c r="C13" s="159"/>
      <c r="D13" s="70" t="s">
        <v>7</v>
      </c>
      <c r="E13" s="62" t="s">
        <v>63</v>
      </c>
      <c r="F13" s="62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8"/>
      <c r="B14" s="149"/>
      <c r="C14" s="159"/>
      <c r="D14" s="70" t="s">
        <v>8</v>
      </c>
      <c r="E14" s="62" t="s">
        <v>65</v>
      </c>
      <c r="F14" s="62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8"/>
      <c r="B15" s="149"/>
      <c r="C15" s="159"/>
      <c r="D15" s="5" t="s">
        <v>61</v>
      </c>
      <c r="E15" s="62" t="s">
        <v>66</v>
      </c>
      <c r="F15" s="62">
        <v>1</v>
      </c>
      <c r="G15" s="71">
        <f>'[2]Запчасти'!$C$157</f>
        <v>2044.62</v>
      </c>
      <c r="H15" s="35">
        <f aca="true" t="shared" si="0" ref="H15:H20">F15*G15</f>
        <v>2044.62</v>
      </c>
    </row>
    <row r="16" spans="1:8" ht="52.5" customHeight="1">
      <c r="A16" s="148"/>
      <c r="B16" s="149"/>
      <c r="C16" s="159"/>
      <c r="D16" s="70" t="s">
        <v>21</v>
      </c>
      <c r="E16" s="62" t="s">
        <v>67</v>
      </c>
      <c r="F16" s="62">
        <v>1</v>
      </c>
      <c r="G16" s="71">
        <f>'[2]Масла и технические жидкости'!$C$6</f>
        <v>262.5</v>
      </c>
      <c r="H16" s="35">
        <f t="shared" si="0"/>
        <v>262.5</v>
      </c>
    </row>
    <row r="17" spans="1:8" ht="12.75">
      <c r="A17" s="148"/>
      <c r="B17" s="149"/>
      <c r="C17" s="159"/>
      <c r="D17" s="70" t="s">
        <v>22</v>
      </c>
      <c r="E17" s="62" t="s">
        <v>64</v>
      </c>
      <c r="F17" s="62">
        <v>1</v>
      </c>
      <c r="G17" s="71">
        <f>'[2]Запчасти'!$C$156</f>
        <v>2547.23</v>
      </c>
      <c r="H17" s="35">
        <f t="shared" si="0"/>
        <v>2547.23</v>
      </c>
    </row>
    <row r="18" spans="1:8" ht="25.5">
      <c r="A18" s="148"/>
      <c r="B18" s="149"/>
      <c r="C18" s="159"/>
      <c r="D18" s="70" t="s">
        <v>27</v>
      </c>
      <c r="E18" s="62" t="str">
        <f>'[2]Масла и технические жидкости'!$B$14</f>
        <v>Antifreeze Extra</v>
      </c>
      <c r="F18" s="62">
        <v>11</v>
      </c>
      <c r="G18" s="71">
        <f>'[2]Масла и технические жидкости'!$C$14</f>
        <v>347.57</v>
      </c>
      <c r="H18" s="35">
        <f t="shared" si="0"/>
        <v>3823.27</v>
      </c>
    </row>
    <row r="19" spans="1:8" ht="12.75">
      <c r="A19" s="148"/>
      <c r="B19" s="149"/>
      <c r="C19" s="159"/>
      <c r="D19" s="15"/>
      <c r="E19" s="3"/>
      <c r="F19" s="3"/>
      <c r="G19" s="73"/>
      <c r="H19" s="35">
        <f t="shared" si="0"/>
        <v>0</v>
      </c>
    </row>
    <row r="20" spans="1:8" ht="13.5" thickBot="1">
      <c r="A20" s="148"/>
      <c r="B20" s="149"/>
      <c r="C20" s="159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48"/>
      <c r="B21" s="149"/>
      <c r="C21" s="162"/>
      <c r="D21" s="46" t="s">
        <v>11</v>
      </c>
      <c r="E21" s="132"/>
      <c r="F21" s="132"/>
      <c r="G21" s="177"/>
      <c r="H21" s="36">
        <f>SUM(H12:H20)</f>
        <v>15642.35</v>
      </c>
    </row>
    <row r="22" spans="1:8" ht="13.5" thickTop="1">
      <c r="A22" s="148"/>
      <c r="B22" s="149"/>
      <c r="C22" s="159" t="s">
        <v>2</v>
      </c>
      <c r="D22" s="15" t="s">
        <v>4</v>
      </c>
      <c r="E22" s="16" t="str">
        <f>ТО15000!E23</f>
        <v>Oil 5W30 </v>
      </c>
      <c r="F22" s="16">
        <v>9.3</v>
      </c>
      <c r="G22" s="78">
        <f>ТО15000!G23</f>
        <v>508</v>
      </c>
      <c r="H22" s="35">
        <f>F22*G22</f>
        <v>4724.400000000001</v>
      </c>
    </row>
    <row r="23" spans="1:8" ht="12.75">
      <c r="A23" s="148"/>
      <c r="B23" s="149"/>
      <c r="C23" s="159"/>
      <c r="D23" s="15" t="s">
        <v>7</v>
      </c>
      <c r="E23" s="3" t="s">
        <v>63</v>
      </c>
      <c r="F23" s="3">
        <v>1</v>
      </c>
      <c r="G23" s="71">
        <f>'[2]Запчасти'!$C$155</f>
        <v>981.16</v>
      </c>
      <c r="H23" s="35">
        <f aca="true" t="shared" si="1" ref="H23:H30">F23*G23</f>
        <v>981.16</v>
      </c>
    </row>
    <row r="24" spans="1:8" ht="12.75">
      <c r="A24" s="148"/>
      <c r="B24" s="149"/>
      <c r="C24" s="159"/>
      <c r="D24" s="15" t="s">
        <v>8</v>
      </c>
      <c r="E24" s="3" t="s">
        <v>65</v>
      </c>
      <c r="F24" s="3">
        <v>1</v>
      </c>
      <c r="G24" s="71">
        <f>'[2]Запчасти'!$C$149</f>
        <v>1259.17</v>
      </c>
      <c r="H24" s="35">
        <f t="shared" si="1"/>
        <v>1259.17</v>
      </c>
    </row>
    <row r="25" spans="1:8" ht="12.75">
      <c r="A25" s="148"/>
      <c r="B25" s="149"/>
      <c r="C25" s="159"/>
      <c r="D25" s="17" t="s">
        <v>61</v>
      </c>
      <c r="E25" s="3" t="s">
        <v>66</v>
      </c>
      <c r="F25" s="3">
        <v>1</v>
      </c>
      <c r="G25" s="71">
        <f>'[2]Запчасти'!$C$157</f>
        <v>2044.62</v>
      </c>
      <c r="H25" s="35">
        <f t="shared" si="1"/>
        <v>2044.62</v>
      </c>
    </row>
    <row r="26" spans="1:8" ht="38.25">
      <c r="A26" s="148"/>
      <c r="B26" s="149"/>
      <c r="C26" s="159"/>
      <c r="D26" s="15" t="s">
        <v>68</v>
      </c>
      <c r="E26" s="3" t="s">
        <v>67</v>
      </c>
      <c r="F26" s="3">
        <v>1</v>
      </c>
      <c r="G26" s="71">
        <f>'[2]Масла и технические жидкости'!$C$6</f>
        <v>262.5</v>
      </c>
      <c r="H26" s="35">
        <f t="shared" si="1"/>
        <v>262.5</v>
      </c>
    </row>
    <row r="27" spans="1:8" ht="12.75">
      <c r="A27" s="148"/>
      <c r="B27" s="149"/>
      <c r="C27" s="159"/>
      <c r="D27" s="15" t="s">
        <v>22</v>
      </c>
      <c r="E27" s="3" t="s">
        <v>64</v>
      </c>
      <c r="F27" s="3">
        <v>1</v>
      </c>
      <c r="G27" s="71">
        <f>'[2]Запчасти'!$C$156</f>
        <v>2547.23</v>
      </c>
      <c r="H27" s="35">
        <f t="shared" si="1"/>
        <v>2547.23</v>
      </c>
    </row>
    <row r="28" spans="1:8" ht="25.5">
      <c r="A28" s="148"/>
      <c r="B28" s="149"/>
      <c r="C28" s="159"/>
      <c r="D28" s="15" t="s">
        <v>27</v>
      </c>
      <c r="E28" s="3" t="str">
        <f>'[2]Масла и технические жидкости'!$B$14</f>
        <v>Antifreeze Extra</v>
      </c>
      <c r="F28" s="3">
        <v>11</v>
      </c>
      <c r="G28" s="73">
        <f>'[2]Масла и технические жидкости'!$C$14</f>
        <v>347.57</v>
      </c>
      <c r="H28" s="35">
        <f t="shared" si="1"/>
        <v>3823.27</v>
      </c>
    </row>
    <row r="29" spans="1:8" ht="12.75">
      <c r="A29" s="148"/>
      <c r="B29" s="149"/>
      <c r="C29" s="159"/>
      <c r="D29" s="15"/>
      <c r="E29" s="3"/>
      <c r="F29" s="3"/>
      <c r="G29" s="73"/>
      <c r="H29" s="35">
        <f t="shared" si="1"/>
        <v>0</v>
      </c>
    </row>
    <row r="30" spans="1:8" ht="13.5" thickBot="1">
      <c r="A30" s="148"/>
      <c r="B30" s="149"/>
      <c r="C30" s="159"/>
      <c r="D30" s="15"/>
      <c r="E30" s="3"/>
      <c r="F30" s="3"/>
      <c r="G30" s="73"/>
      <c r="H30" s="35">
        <f t="shared" si="1"/>
        <v>0</v>
      </c>
    </row>
    <row r="31" spans="1:8" ht="14.25" thickBot="1" thickTop="1">
      <c r="A31" s="148"/>
      <c r="B31" s="150"/>
      <c r="C31" s="159"/>
      <c r="D31" s="46" t="s">
        <v>11</v>
      </c>
      <c r="E31" s="132"/>
      <c r="F31" s="132"/>
      <c r="G31" s="177"/>
      <c r="H31" s="36">
        <f>SUM(H22:H30)</f>
        <v>15642.35</v>
      </c>
    </row>
    <row r="32" spans="1:8" ht="13.5" thickTop="1">
      <c r="A32" s="148"/>
      <c r="B32" s="217">
        <v>3</v>
      </c>
      <c r="C32" s="161" t="s">
        <v>1</v>
      </c>
      <c r="D32" s="15" t="s">
        <v>4</v>
      </c>
      <c r="E32" s="16" t="str">
        <f>ТО15000!E34</f>
        <v>Oil 0W30 </v>
      </c>
      <c r="F32" s="2">
        <v>4.9</v>
      </c>
      <c r="G32" s="68">
        <f>ТО15000!G34</f>
        <v>571</v>
      </c>
      <c r="H32" s="35">
        <f>F32*G32</f>
        <v>2797.9</v>
      </c>
    </row>
    <row r="33" spans="1:8" ht="12.75">
      <c r="A33" s="148"/>
      <c r="B33" s="217"/>
      <c r="C33" s="159"/>
      <c r="D33" s="15" t="s">
        <v>7</v>
      </c>
      <c r="E33" s="2" t="str">
        <f>'[2]Запчасти'!$B$194</f>
        <v>MD352626</v>
      </c>
      <c r="F33" s="2">
        <v>1</v>
      </c>
      <c r="G33" s="68">
        <f>'[2]Запчасти'!$C$194</f>
        <v>965.07</v>
      </c>
      <c r="H33" s="35">
        <f aca="true" t="shared" si="2" ref="H33:H41">F33*G33</f>
        <v>965.07</v>
      </c>
    </row>
    <row r="34" spans="1:8" ht="12.75">
      <c r="A34" s="148"/>
      <c r="B34" s="217"/>
      <c r="C34" s="159"/>
      <c r="D34" s="15" t="s">
        <v>8</v>
      </c>
      <c r="E34" s="2" t="str">
        <f>'[2]Запчасти'!$B$195</f>
        <v>7803A028</v>
      </c>
      <c r="F34" s="2">
        <v>1</v>
      </c>
      <c r="G34" s="68">
        <f>'[2]Запчасти'!$C$195</f>
        <v>1259.17</v>
      </c>
      <c r="H34" s="35">
        <f t="shared" si="2"/>
        <v>1259.17</v>
      </c>
    </row>
    <row r="35" spans="1:8" ht="12.75">
      <c r="A35" s="148"/>
      <c r="B35" s="217"/>
      <c r="C35" s="159"/>
      <c r="D35" s="15" t="s">
        <v>20</v>
      </c>
      <c r="E35" s="2" t="str">
        <f>'[2]Запчасти'!$B$198</f>
        <v>1822A002</v>
      </c>
      <c r="F35" s="2">
        <v>6</v>
      </c>
      <c r="G35" s="68">
        <f>'[2]Запчасти'!$C$198</f>
        <v>1210.48</v>
      </c>
      <c r="H35" s="35">
        <f t="shared" si="2"/>
        <v>7262.88</v>
      </c>
    </row>
    <row r="36" spans="1:8" ht="25.5">
      <c r="A36" s="148"/>
      <c r="B36" s="217"/>
      <c r="C36" s="159"/>
      <c r="D36" s="15" t="s">
        <v>27</v>
      </c>
      <c r="E36" s="3" t="str">
        <f>'[2]Масла и технические жидкости'!$B$14</f>
        <v>Antifreeze Extra</v>
      </c>
      <c r="F36" s="3">
        <v>11</v>
      </c>
      <c r="G36" s="73">
        <f>'[2]Масла и технические жидкости'!$C$14</f>
        <v>347.57</v>
      </c>
      <c r="H36" s="35">
        <f t="shared" si="2"/>
        <v>3823.27</v>
      </c>
    </row>
    <row r="37" spans="1:8" ht="38.25">
      <c r="A37" s="148"/>
      <c r="B37" s="217"/>
      <c r="C37" s="159"/>
      <c r="D37" s="15" t="s">
        <v>68</v>
      </c>
      <c r="E37" s="3" t="str">
        <f>'[2]Масла и технические жидкости'!$B$6</f>
        <v>Mobil DOT4</v>
      </c>
      <c r="F37" s="3">
        <v>1</v>
      </c>
      <c r="G37" s="73">
        <f>'[2]Масла и технические жидкости'!$C$6</f>
        <v>262.5</v>
      </c>
      <c r="H37" s="35">
        <f t="shared" si="2"/>
        <v>262.5</v>
      </c>
    </row>
    <row r="38" spans="1:8" ht="12.75">
      <c r="A38" s="148"/>
      <c r="B38" s="217"/>
      <c r="C38" s="159"/>
      <c r="D38" s="15" t="s">
        <v>22</v>
      </c>
      <c r="E38" s="2" t="str">
        <f>'[2]Запчасти'!$B$150</f>
        <v>MR571476</v>
      </c>
      <c r="F38" s="3">
        <v>1</v>
      </c>
      <c r="G38" s="73">
        <f>'[2]Запчасти'!$C$150</f>
        <v>2670.48</v>
      </c>
      <c r="H38" s="35">
        <f t="shared" si="2"/>
        <v>2670.48</v>
      </c>
    </row>
    <row r="39" spans="1:8" ht="25.5">
      <c r="A39" s="148"/>
      <c r="B39" s="217"/>
      <c r="C39" s="159"/>
      <c r="D39" s="101" t="s">
        <v>77</v>
      </c>
      <c r="E39" s="2" t="str">
        <f>'[2]Запчасти'!$B$161</f>
        <v>MD199282</v>
      </c>
      <c r="F39" s="2">
        <v>1</v>
      </c>
      <c r="G39" s="68">
        <f>'[2]Запчасти'!$C$161</f>
        <v>533.33</v>
      </c>
      <c r="H39" s="35">
        <f t="shared" si="2"/>
        <v>533.33</v>
      </c>
    </row>
    <row r="40" spans="1:8" ht="12.75">
      <c r="A40" s="148"/>
      <c r="B40" s="217"/>
      <c r="C40" s="159"/>
      <c r="D40" s="15"/>
      <c r="E40" s="2"/>
      <c r="F40" s="2"/>
      <c r="G40" s="2"/>
      <c r="H40" s="35">
        <f t="shared" si="2"/>
        <v>0</v>
      </c>
    </row>
    <row r="41" spans="1:8" ht="13.5" thickBot="1">
      <c r="A41" s="148"/>
      <c r="B41" s="217"/>
      <c r="C41" s="159"/>
      <c r="D41" s="15"/>
      <c r="E41" s="2"/>
      <c r="F41" s="2"/>
      <c r="G41" s="2"/>
      <c r="H41" s="35">
        <f t="shared" si="2"/>
        <v>0</v>
      </c>
    </row>
    <row r="42" spans="1:8" ht="14.25" thickBot="1" thickTop="1">
      <c r="A42" s="148"/>
      <c r="B42" s="217"/>
      <c r="C42" s="162"/>
      <c r="D42" s="46" t="s">
        <v>11</v>
      </c>
      <c r="E42" s="84"/>
      <c r="F42" s="84"/>
      <c r="G42" s="84"/>
      <c r="H42" s="36">
        <f>SUM(H32:H41)</f>
        <v>19574.600000000002</v>
      </c>
    </row>
    <row r="43" spans="1:8" ht="13.5" thickTop="1">
      <c r="A43" s="148"/>
      <c r="B43" s="217"/>
      <c r="C43" s="161" t="s">
        <v>2</v>
      </c>
      <c r="D43" s="15" t="s">
        <v>4</v>
      </c>
      <c r="E43" s="16" t="str">
        <f>ТО15000!E45</f>
        <v>Oil 0W30 </v>
      </c>
      <c r="F43" s="2">
        <v>4.9</v>
      </c>
      <c r="G43" s="68">
        <f>ТО15000!G45</f>
        <v>571</v>
      </c>
      <c r="H43" s="35">
        <f>F43*G43</f>
        <v>2797.9</v>
      </c>
    </row>
    <row r="44" spans="1:8" ht="12.75">
      <c r="A44" s="148"/>
      <c r="B44" s="217"/>
      <c r="C44" s="159"/>
      <c r="D44" s="15" t="s">
        <v>7</v>
      </c>
      <c r="E44" s="2" t="str">
        <f>'[2]Запчасти'!$B$194</f>
        <v>MD352626</v>
      </c>
      <c r="F44" s="2">
        <v>1</v>
      </c>
      <c r="G44" s="68">
        <f>'[2]Запчасти'!$C$194</f>
        <v>965.07</v>
      </c>
      <c r="H44" s="35">
        <f aca="true" t="shared" si="3" ref="H44:H52">F44*G44</f>
        <v>965.07</v>
      </c>
    </row>
    <row r="45" spans="1:8" ht="12.75">
      <c r="A45" s="148"/>
      <c r="B45" s="217"/>
      <c r="C45" s="159"/>
      <c r="D45" s="15" t="s">
        <v>8</v>
      </c>
      <c r="E45" s="2" t="str">
        <f>'[2]Запчасти'!$B$195</f>
        <v>7803A028</v>
      </c>
      <c r="F45" s="2">
        <v>1</v>
      </c>
      <c r="G45" s="68">
        <f>'[2]Запчасти'!$C$195</f>
        <v>1259.17</v>
      </c>
      <c r="H45" s="35">
        <f t="shared" si="3"/>
        <v>1259.17</v>
      </c>
    </row>
    <row r="46" spans="1:8" ht="12.75">
      <c r="A46" s="148"/>
      <c r="B46" s="217"/>
      <c r="C46" s="159"/>
      <c r="D46" s="15" t="s">
        <v>20</v>
      </c>
      <c r="E46" s="2" t="str">
        <f>'[2]Запчасти'!$B$198</f>
        <v>1822A002</v>
      </c>
      <c r="F46" s="2">
        <v>6</v>
      </c>
      <c r="G46" s="68">
        <f>'[2]Запчасти'!$C$198</f>
        <v>1210.48</v>
      </c>
      <c r="H46" s="35">
        <f t="shared" si="3"/>
        <v>7262.88</v>
      </c>
    </row>
    <row r="47" spans="1:8" ht="25.5">
      <c r="A47" s="148"/>
      <c r="B47" s="217"/>
      <c r="C47" s="159"/>
      <c r="D47" s="15" t="s">
        <v>27</v>
      </c>
      <c r="E47" s="3" t="str">
        <f>E37</f>
        <v>Mobil DOT4</v>
      </c>
      <c r="F47" s="3">
        <v>11</v>
      </c>
      <c r="G47" s="73">
        <f>G36</f>
        <v>347.57</v>
      </c>
      <c r="H47" s="35">
        <f t="shared" si="3"/>
        <v>3823.27</v>
      </c>
    </row>
    <row r="48" spans="1:8" ht="38.25">
      <c r="A48" s="148"/>
      <c r="B48" s="217"/>
      <c r="C48" s="159"/>
      <c r="D48" s="15" t="s">
        <v>68</v>
      </c>
      <c r="E48" s="3" t="str">
        <f>E38</f>
        <v>MR571476</v>
      </c>
      <c r="F48" s="3">
        <v>1</v>
      </c>
      <c r="G48" s="73">
        <f>G37</f>
        <v>262.5</v>
      </c>
      <c r="H48" s="35">
        <f t="shared" si="3"/>
        <v>262.5</v>
      </c>
    </row>
    <row r="49" spans="1:8" ht="12.75">
      <c r="A49" s="148"/>
      <c r="B49" s="217"/>
      <c r="C49" s="159"/>
      <c r="D49" s="15" t="s">
        <v>22</v>
      </c>
      <c r="E49" s="2" t="str">
        <f>'[2]Запчасти'!$B$150</f>
        <v>MR571476</v>
      </c>
      <c r="F49" s="3">
        <v>1</v>
      </c>
      <c r="G49" s="73">
        <f>G38</f>
        <v>2670.48</v>
      </c>
      <c r="H49" s="35">
        <f t="shared" si="3"/>
        <v>2670.48</v>
      </c>
    </row>
    <row r="50" spans="1:8" ht="25.5">
      <c r="A50" s="148"/>
      <c r="B50" s="217"/>
      <c r="C50" s="159"/>
      <c r="D50" s="101" t="s">
        <v>77</v>
      </c>
      <c r="E50" s="2" t="str">
        <f>E39</f>
        <v>MD199282</v>
      </c>
      <c r="F50" s="2">
        <v>1</v>
      </c>
      <c r="G50" s="68">
        <f>G39</f>
        <v>533.33</v>
      </c>
      <c r="H50" s="35">
        <f t="shared" si="3"/>
        <v>533.33</v>
      </c>
    </row>
    <row r="51" spans="1:8" ht="12.75">
      <c r="A51" s="148"/>
      <c r="B51" s="217"/>
      <c r="C51" s="159"/>
      <c r="D51" s="15"/>
      <c r="E51" s="2"/>
      <c r="F51" s="2"/>
      <c r="G51" s="2"/>
      <c r="H51" s="35">
        <f t="shared" si="3"/>
        <v>0</v>
      </c>
    </row>
    <row r="52" spans="1:8" ht="13.5" thickBot="1">
      <c r="A52" s="148"/>
      <c r="B52" s="217"/>
      <c r="C52" s="159"/>
      <c r="D52" s="15"/>
      <c r="E52" s="2"/>
      <c r="F52" s="2"/>
      <c r="G52" s="2"/>
      <c r="H52" s="35">
        <f t="shared" si="3"/>
        <v>0</v>
      </c>
    </row>
    <row r="53" spans="1:8" ht="14.25" thickBot="1" thickTop="1">
      <c r="A53" s="148"/>
      <c r="B53" s="218"/>
      <c r="C53" s="162"/>
      <c r="D53" s="46" t="s">
        <v>11</v>
      </c>
      <c r="E53" s="2"/>
      <c r="F53" s="2"/>
      <c r="G53" s="2"/>
      <c r="H53" s="36">
        <f>SUM(H43:H52)</f>
        <v>19574.600000000002</v>
      </c>
    </row>
    <row r="54" spans="1:8" ht="13.5" thickTop="1">
      <c r="A54" s="148"/>
      <c r="B54" s="171" t="str">
        <f>B7</f>
        <v>3,8 MIVEC</v>
      </c>
      <c r="C54" s="161" t="s">
        <v>1</v>
      </c>
      <c r="D54" s="47"/>
      <c r="E54" s="16"/>
      <c r="F54" s="16"/>
      <c r="G54" s="79"/>
      <c r="H54" s="35">
        <f>F54*G54</f>
        <v>0</v>
      </c>
    </row>
    <row r="55" spans="1:8" ht="12.75">
      <c r="A55" s="148"/>
      <c r="B55" s="171"/>
      <c r="C55" s="159"/>
      <c r="D55" s="15"/>
      <c r="E55" s="3"/>
      <c r="F55" s="3"/>
      <c r="G55" s="73"/>
      <c r="H55" s="35">
        <f aca="true" t="shared" si="4" ref="H55:H63">F55*G55</f>
        <v>0</v>
      </c>
    </row>
    <row r="56" spans="1:8" ht="12.75">
      <c r="A56" s="148"/>
      <c r="B56" s="171"/>
      <c r="C56" s="159"/>
      <c r="D56" s="15"/>
      <c r="E56" s="3"/>
      <c r="F56" s="3"/>
      <c r="G56" s="73"/>
      <c r="H56" s="35">
        <f t="shared" si="4"/>
        <v>0</v>
      </c>
    </row>
    <row r="57" spans="1:8" ht="12.75">
      <c r="A57" s="148"/>
      <c r="B57" s="171"/>
      <c r="C57" s="159"/>
      <c r="D57" s="15"/>
      <c r="E57" s="3"/>
      <c r="F57" s="3"/>
      <c r="G57" s="73"/>
      <c r="H57" s="35">
        <f>F57*G57</f>
        <v>0</v>
      </c>
    </row>
    <row r="58" spans="1:8" ht="12.75">
      <c r="A58" s="148"/>
      <c r="B58" s="171"/>
      <c r="C58" s="159"/>
      <c r="D58" s="15"/>
      <c r="E58" s="3"/>
      <c r="F58" s="3"/>
      <c r="G58" s="73"/>
      <c r="H58" s="35">
        <f t="shared" si="4"/>
        <v>0</v>
      </c>
    </row>
    <row r="59" spans="1:8" ht="12.75">
      <c r="A59" s="148"/>
      <c r="B59" s="171"/>
      <c r="C59" s="159"/>
      <c r="D59" s="15"/>
      <c r="E59" s="3"/>
      <c r="F59" s="3"/>
      <c r="G59" s="73"/>
      <c r="H59" s="35">
        <f t="shared" si="4"/>
        <v>0</v>
      </c>
    </row>
    <row r="60" spans="1:8" ht="12.75">
      <c r="A60" s="148"/>
      <c r="B60" s="171"/>
      <c r="C60" s="159"/>
      <c r="D60" s="15"/>
      <c r="E60" s="3"/>
      <c r="F60" s="3"/>
      <c r="G60" s="73"/>
      <c r="H60" s="35">
        <f t="shared" si="4"/>
        <v>0</v>
      </c>
    </row>
    <row r="61" spans="1:8" ht="12.75">
      <c r="A61" s="148"/>
      <c r="B61" s="171"/>
      <c r="C61" s="159"/>
      <c r="D61" s="70"/>
      <c r="E61" s="62"/>
      <c r="F61" s="62"/>
      <c r="G61" s="71"/>
      <c r="H61" s="27">
        <f t="shared" si="4"/>
        <v>0</v>
      </c>
    </row>
    <row r="62" spans="1:8" ht="12.75">
      <c r="A62" s="148"/>
      <c r="B62" s="171"/>
      <c r="C62" s="159"/>
      <c r="D62" s="70"/>
      <c r="E62" s="62"/>
      <c r="F62" s="62"/>
      <c r="G62" s="71"/>
      <c r="H62" s="27">
        <f t="shared" si="4"/>
        <v>0</v>
      </c>
    </row>
    <row r="63" spans="1:8" ht="13.5" thickBot="1">
      <c r="A63" s="148"/>
      <c r="B63" s="171"/>
      <c r="C63" s="159"/>
      <c r="D63" s="15"/>
      <c r="E63" s="3"/>
      <c r="F63" s="3"/>
      <c r="G63" s="73"/>
      <c r="H63" s="35">
        <f t="shared" si="4"/>
        <v>0</v>
      </c>
    </row>
    <row r="64" spans="1:8" ht="14.25" thickBot="1" thickTop="1">
      <c r="A64" s="148"/>
      <c r="B64" s="171"/>
      <c r="C64" s="162"/>
      <c r="D64" s="46" t="s">
        <v>11</v>
      </c>
      <c r="E64" s="132"/>
      <c r="F64" s="132"/>
      <c r="G64" s="177"/>
      <c r="H64" s="36">
        <f>SUM(H54:H63)</f>
        <v>0</v>
      </c>
    </row>
    <row r="65" spans="1:8" ht="13.5" thickTop="1">
      <c r="A65" s="148"/>
      <c r="B65" s="171"/>
      <c r="C65" s="159" t="s">
        <v>2</v>
      </c>
      <c r="D65" s="47" t="s">
        <v>4</v>
      </c>
      <c r="E65" s="16" t="str">
        <f>ТО15000!E67</f>
        <v>Oil 0W30 </v>
      </c>
      <c r="F65" s="16">
        <f>ТО15000!F67</f>
        <v>4.9</v>
      </c>
      <c r="G65" s="79">
        <f>ТО15000!G67</f>
        <v>571</v>
      </c>
      <c r="H65" s="35">
        <f>F65*G65</f>
        <v>2797.9</v>
      </c>
    </row>
    <row r="66" spans="1:8" ht="12.75">
      <c r="A66" s="148"/>
      <c r="B66" s="171"/>
      <c r="C66" s="159"/>
      <c r="D66" s="15" t="s">
        <v>7</v>
      </c>
      <c r="E66" s="3" t="str">
        <f>ТО15000!E68</f>
        <v>MD352626</v>
      </c>
      <c r="F66" s="3">
        <f>ТО15000!F68</f>
        <v>1</v>
      </c>
      <c r="G66" s="73">
        <f>ТО15000!G68</f>
        <v>965.07</v>
      </c>
      <c r="H66" s="35">
        <f aca="true" t="shared" si="5" ref="H66:H74">F66*G66</f>
        <v>965.07</v>
      </c>
    </row>
    <row r="67" spans="1:8" ht="12.75">
      <c r="A67" s="148"/>
      <c r="B67" s="171"/>
      <c r="C67" s="159"/>
      <c r="D67" s="15" t="s">
        <v>8</v>
      </c>
      <c r="E67" s="3" t="str">
        <f>ТО15000!E69</f>
        <v>7803A028</v>
      </c>
      <c r="F67" s="3">
        <f>ТО15000!F69</f>
        <v>1</v>
      </c>
      <c r="G67" s="73">
        <f>ТО15000!G69</f>
        <v>1259.17</v>
      </c>
      <c r="H67" s="35">
        <f t="shared" si="5"/>
        <v>1259.17</v>
      </c>
    </row>
    <row r="68" spans="1:8" ht="12.75">
      <c r="A68" s="148"/>
      <c r="B68" s="171"/>
      <c r="C68" s="159"/>
      <c r="D68" s="15" t="s">
        <v>20</v>
      </c>
      <c r="E68" s="3" t="str">
        <f>ТО60000!E67</f>
        <v>1822A002</v>
      </c>
      <c r="F68" s="3">
        <f>ТО60000!F67</f>
        <v>6</v>
      </c>
      <c r="G68" s="73">
        <f>ТО60000!G67</f>
        <v>1210.48</v>
      </c>
      <c r="H68" s="35">
        <f>F68*G68</f>
        <v>7262.88</v>
      </c>
    </row>
    <row r="69" spans="1:8" ht="25.5">
      <c r="A69" s="148"/>
      <c r="B69" s="171"/>
      <c r="C69" s="159"/>
      <c r="D69" s="15" t="s">
        <v>27</v>
      </c>
      <c r="E69" s="3" t="str">
        <f>ТО60000!E68</f>
        <v>Antifreeze Extra</v>
      </c>
      <c r="F69" s="3">
        <f>ТО60000!F68</f>
        <v>11</v>
      </c>
      <c r="G69" s="73">
        <f>ТО60000!G68</f>
        <v>347.57</v>
      </c>
      <c r="H69" s="35">
        <f t="shared" si="5"/>
        <v>3823.27</v>
      </c>
    </row>
    <row r="70" spans="1:8" ht="38.25">
      <c r="A70" s="148"/>
      <c r="B70" s="171"/>
      <c r="C70" s="159"/>
      <c r="D70" s="15" t="s">
        <v>21</v>
      </c>
      <c r="E70" s="3" t="str">
        <f>ТО30000!E65</f>
        <v>Mobil DOT4</v>
      </c>
      <c r="F70" s="3">
        <f>ТО30000!F65</f>
        <v>1</v>
      </c>
      <c r="G70" s="73">
        <f>ТО30000!G65</f>
        <v>262.5</v>
      </c>
      <c r="H70" s="35">
        <f t="shared" si="5"/>
        <v>262.5</v>
      </c>
    </row>
    <row r="71" spans="1:8" ht="12.75">
      <c r="A71" s="148"/>
      <c r="B71" s="171"/>
      <c r="C71" s="159"/>
      <c r="D71" s="15" t="s">
        <v>22</v>
      </c>
      <c r="E71" s="3" t="str">
        <f>ТО30000!E66</f>
        <v>MR571476</v>
      </c>
      <c r="F71" s="3">
        <f>ТО30000!F66</f>
        <v>1</v>
      </c>
      <c r="G71" s="73">
        <f>ТО30000!G66</f>
        <v>2670.48</v>
      </c>
      <c r="H71" s="35">
        <f t="shared" si="5"/>
        <v>2670.48</v>
      </c>
    </row>
    <row r="72" spans="1:8" ht="25.5">
      <c r="A72" s="149"/>
      <c r="B72" s="171"/>
      <c r="C72" s="159"/>
      <c r="D72" s="101" t="s">
        <v>77</v>
      </c>
      <c r="E72" s="62" t="str">
        <f>'[2]Запчасти'!$B$160</f>
        <v>MR561584</v>
      </c>
      <c r="F72" s="62">
        <v>1</v>
      </c>
      <c r="G72" s="71">
        <f>'[2]Запчасти'!$C$160</f>
        <v>508.39</v>
      </c>
      <c r="H72" s="35">
        <f t="shared" si="5"/>
        <v>508.39</v>
      </c>
    </row>
    <row r="73" spans="1:8" ht="12.75">
      <c r="A73" s="149"/>
      <c r="B73" s="171"/>
      <c r="C73" s="159"/>
      <c r="D73" s="70"/>
      <c r="E73" s="62"/>
      <c r="F73" s="62"/>
      <c r="G73" s="71"/>
      <c r="H73" s="35">
        <f t="shared" si="5"/>
        <v>0</v>
      </c>
    </row>
    <row r="74" spans="1:8" ht="13.5" thickBot="1">
      <c r="A74" s="149"/>
      <c r="B74" s="171"/>
      <c r="C74" s="159"/>
      <c r="D74" s="15"/>
      <c r="E74" s="3"/>
      <c r="F74" s="3"/>
      <c r="G74" s="73"/>
      <c r="H74" s="35">
        <f t="shared" si="5"/>
        <v>0</v>
      </c>
    </row>
    <row r="75" spans="1:8" ht="14.25" thickBot="1" thickTop="1">
      <c r="A75" s="150"/>
      <c r="B75" s="172"/>
      <c r="C75" s="160"/>
      <c r="D75" s="44" t="s">
        <v>11</v>
      </c>
      <c r="E75" s="180"/>
      <c r="F75" s="180"/>
      <c r="G75" s="181"/>
      <c r="H75" s="36">
        <f>SUM(H65:H74)</f>
        <v>19549.66</v>
      </c>
    </row>
    <row r="76" spans="1:8" ht="14.25" customHeight="1" thickBot="1" thickTop="1">
      <c r="A76" s="143" t="s">
        <v>74</v>
      </c>
      <c r="B76" s="145" t="str">
        <f>B12</f>
        <v>3,2 DI-D</v>
      </c>
      <c r="C76" s="8" t="s">
        <v>1</v>
      </c>
      <c r="D76" s="182"/>
      <c r="E76" s="182"/>
      <c r="F76" s="182"/>
      <c r="G76" s="182"/>
      <c r="H76" s="37">
        <f>H21+G3</f>
        <v>27416.75</v>
      </c>
    </row>
    <row r="77" spans="1:8" ht="14.25" thickBot="1" thickTop="1">
      <c r="A77" s="143"/>
      <c r="B77" s="146"/>
      <c r="C77" s="9" t="s">
        <v>2</v>
      </c>
      <c r="D77" s="173"/>
      <c r="E77" s="173"/>
      <c r="F77" s="173"/>
      <c r="G77" s="173"/>
      <c r="H77" s="37">
        <f>H31+G4</f>
        <v>26926.15</v>
      </c>
    </row>
    <row r="78" spans="1:8" ht="14.25" thickBot="1" thickTop="1">
      <c r="A78" s="143"/>
      <c r="B78" s="185">
        <v>3</v>
      </c>
      <c r="C78" s="9" t="s">
        <v>1</v>
      </c>
      <c r="D78" s="83"/>
      <c r="E78" s="83"/>
      <c r="F78" s="83"/>
      <c r="G78" s="83"/>
      <c r="H78" s="37">
        <f>H42+G5</f>
        <v>30122.5</v>
      </c>
    </row>
    <row r="79" spans="1:8" ht="14.25" thickBot="1" thickTop="1">
      <c r="A79" s="143"/>
      <c r="B79" s="186"/>
      <c r="C79" s="9" t="s">
        <v>2</v>
      </c>
      <c r="D79" s="83"/>
      <c r="E79" s="83"/>
      <c r="F79" s="83"/>
      <c r="G79" s="83"/>
      <c r="H79" s="37">
        <f>H53+G6</f>
        <v>30122.5</v>
      </c>
    </row>
    <row r="80" spans="1:8" ht="14.25" thickBot="1" thickTop="1">
      <c r="A80" s="143"/>
      <c r="B80" s="146" t="str">
        <f>B54</f>
        <v>3,8 MIVEC</v>
      </c>
      <c r="C80" s="9" t="s">
        <v>1</v>
      </c>
      <c r="D80" s="173"/>
      <c r="E80" s="173"/>
      <c r="F80" s="173"/>
      <c r="G80" s="173"/>
      <c r="H80" s="37"/>
    </row>
    <row r="81" spans="1:8" ht="14.25" thickBot="1" thickTop="1">
      <c r="A81" s="144"/>
      <c r="B81" s="147"/>
      <c r="C81" s="10" t="s">
        <v>2</v>
      </c>
      <c r="D81" s="174"/>
      <c r="E81" s="174"/>
      <c r="F81" s="174"/>
      <c r="G81" s="174"/>
      <c r="H81" s="37">
        <f>H75+G8</f>
        <v>30097.559999999998</v>
      </c>
    </row>
    <row r="82" spans="1:8" ht="13.5" customHeight="1" thickBot="1" thickTop="1">
      <c r="A82" s="135" t="s">
        <v>75</v>
      </c>
      <c r="B82" s="163" t="str">
        <f>B76</f>
        <v>3,2 DI-D</v>
      </c>
      <c r="C82" s="11" t="s">
        <v>1</v>
      </c>
      <c r="D82" s="165"/>
      <c r="E82" s="165"/>
      <c r="F82" s="165"/>
      <c r="G82" s="165"/>
      <c r="H82" s="38">
        <f>H76+G10</f>
        <v>28643.25</v>
      </c>
    </row>
    <row r="83" spans="1:8" ht="14.25" thickBot="1" thickTop="1">
      <c r="A83" s="135"/>
      <c r="B83" s="164"/>
      <c r="C83" s="12" t="s">
        <v>2</v>
      </c>
      <c r="D83" s="166"/>
      <c r="E83" s="166"/>
      <c r="F83" s="166"/>
      <c r="G83" s="166"/>
      <c r="H83" s="38">
        <f>H77+G10</f>
        <v>28152.65</v>
      </c>
    </row>
    <row r="84" spans="1:8" ht="14.25" thickBot="1" thickTop="1">
      <c r="A84" s="135"/>
      <c r="B84" s="169">
        <v>3</v>
      </c>
      <c r="C84" s="12" t="s">
        <v>1</v>
      </c>
      <c r="D84" s="243"/>
      <c r="E84" s="243"/>
      <c r="F84" s="243"/>
      <c r="G84" s="244"/>
      <c r="H84" s="38">
        <f>H78+G10</f>
        <v>31349</v>
      </c>
    </row>
    <row r="85" spans="1:8" ht="14.25" thickBot="1" thickTop="1">
      <c r="A85" s="135"/>
      <c r="B85" s="170"/>
      <c r="C85" s="12" t="s">
        <v>2</v>
      </c>
      <c r="D85" s="166"/>
      <c r="E85" s="166"/>
      <c r="F85" s="166"/>
      <c r="G85" s="118"/>
      <c r="H85" s="38">
        <f>H79+G10</f>
        <v>31349</v>
      </c>
    </row>
    <row r="86" spans="1:8" ht="14.25" thickBot="1" thickTop="1">
      <c r="A86" s="135"/>
      <c r="B86" s="164" t="str">
        <f>B80</f>
        <v>3,8 MIVEC</v>
      </c>
      <c r="C86" s="12" t="s">
        <v>1</v>
      </c>
      <c r="D86" s="166"/>
      <c r="E86" s="166"/>
      <c r="F86" s="166"/>
      <c r="G86" s="166"/>
      <c r="H86" s="38"/>
    </row>
    <row r="87" spans="1:8" ht="14.25" thickBot="1" thickTop="1">
      <c r="A87" s="136"/>
      <c r="B87" s="167"/>
      <c r="C87" s="13" t="s">
        <v>2</v>
      </c>
      <c r="D87" s="168"/>
      <c r="E87" s="168"/>
      <c r="F87" s="168"/>
      <c r="G87" s="168"/>
      <c r="H87" s="38">
        <f>H81+G10</f>
        <v>31324.059999999998</v>
      </c>
    </row>
    <row r="88" ht="13.5" thickTop="1"/>
  </sheetData>
  <sheetProtection/>
  <mergeCells count="54">
    <mergeCell ref="E2:F2"/>
    <mergeCell ref="E3:F8"/>
    <mergeCell ref="E9:F9"/>
    <mergeCell ref="E10:F10"/>
    <mergeCell ref="A76:A81"/>
    <mergeCell ref="B76:B77"/>
    <mergeCell ref="D76:G76"/>
    <mergeCell ref="D77:G77"/>
    <mergeCell ref="B80:B81"/>
    <mergeCell ref="D80:G80"/>
    <mergeCell ref="A82:A87"/>
    <mergeCell ref="B82:B83"/>
    <mergeCell ref="D82:G82"/>
    <mergeCell ref="D83:G83"/>
    <mergeCell ref="B86:B87"/>
    <mergeCell ref="D86:G86"/>
    <mergeCell ref="D87:G87"/>
    <mergeCell ref="B84:B85"/>
    <mergeCell ref="D84:G84"/>
    <mergeCell ref="D85:G85"/>
    <mergeCell ref="D81:G81"/>
    <mergeCell ref="B78:B79"/>
    <mergeCell ref="C54:C64"/>
    <mergeCell ref="E64:G64"/>
    <mergeCell ref="C65:C75"/>
    <mergeCell ref="E75:G75"/>
    <mergeCell ref="G2:H2"/>
    <mergeCell ref="G3:H3"/>
    <mergeCell ref="A12:A75"/>
    <mergeCell ref="B12:B31"/>
    <mergeCell ref="C12:C21"/>
    <mergeCell ref="A9:A10"/>
    <mergeCell ref="E21:G21"/>
    <mergeCell ref="C22:C31"/>
    <mergeCell ref="E31:G31"/>
    <mergeCell ref="B54:B75"/>
    <mergeCell ref="A1:C1"/>
    <mergeCell ref="D1:H1"/>
    <mergeCell ref="A2:C2"/>
    <mergeCell ref="B10:C10"/>
    <mergeCell ref="A3:A8"/>
    <mergeCell ref="B3:B4"/>
    <mergeCell ref="B7:B8"/>
    <mergeCell ref="G4:H4"/>
    <mergeCell ref="G7:H7"/>
    <mergeCell ref="G8:H8"/>
    <mergeCell ref="G9:H9"/>
    <mergeCell ref="B5:B6"/>
    <mergeCell ref="G5:H5"/>
    <mergeCell ref="G6:H6"/>
    <mergeCell ref="B32:B53"/>
    <mergeCell ref="C32:C42"/>
    <mergeCell ref="C43:C53"/>
    <mergeCell ref="G10:H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G65" sqref="G65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00390625" style="1" customWidth="1"/>
    <col min="4" max="4" width="19.75390625" style="48" customWidth="1"/>
    <col min="5" max="5" width="34.00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23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ТО30000!B3</f>
        <v>3,2 DI-D</v>
      </c>
      <c r="C3" s="6" t="s">
        <v>1</v>
      </c>
      <c r="D3" s="42">
        <v>2.6</v>
      </c>
      <c r="E3" s="187">
        <f>'[1]Лист1'!$B$5</f>
        <v>2453</v>
      </c>
      <c r="F3" s="188"/>
      <c r="G3" s="116">
        <f>D3*E3</f>
        <v>6377.8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2.4</v>
      </c>
      <c r="E4" s="189"/>
      <c r="F4" s="190"/>
      <c r="G4" s="116">
        <f>D4*E3</f>
        <v>5887.2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88">
        <v>2</v>
      </c>
      <c r="E5" s="189"/>
      <c r="F5" s="190"/>
      <c r="G5" s="116">
        <f>D5*E3</f>
        <v>4906</v>
      </c>
      <c r="H5" s="1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1.9</v>
      </c>
      <c r="E6" s="189"/>
      <c r="F6" s="190"/>
      <c r="G6" s="116">
        <f>D6*E3</f>
        <v>4660.7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ТО30000!B7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1.9</v>
      </c>
      <c r="E8" s="191"/>
      <c r="F8" s="192"/>
      <c r="G8" s="139">
        <f>D8*E3</f>
        <v>4660.7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 t="s">
        <v>13</v>
      </c>
      <c r="C9" s="129"/>
      <c r="D9" s="15">
        <f>ТО15000!D9</f>
        <v>1.6</v>
      </c>
      <c r="E9" s="125">
        <f>'[1]Лист1'!$B$5</f>
        <v>2453</v>
      </c>
      <c r="F9" s="122"/>
      <c r="G9" s="126">
        <f>D9*E9</f>
        <v>3924.8</v>
      </c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'[1]Лист1'!$B$5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26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61" t="str">
        <f>ТО30000!B12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 aca="true" t="shared" si="0" ref="H12:H20">F12*G12</f>
        <v>4724.400000000001</v>
      </c>
    </row>
    <row r="13" spans="1:8" ht="12.75">
      <c r="A13" s="149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 t="shared" si="0"/>
        <v>981.16</v>
      </c>
    </row>
    <row r="14" spans="1:8" ht="12.75">
      <c r="A14" s="149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 t="shared" si="0"/>
        <v>1259.17</v>
      </c>
    </row>
    <row r="15" spans="1:8" ht="12.75">
      <c r="A15" s="149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t="shared" si="0"/>
        <v>2044.62</v>
      </c>
    </row>
    <row r="16" spans="1:8" ht="12.75">
      <c r="A16" s="149"/>
      <c r="B16" s="149"/>
      <c r="C16" s="159"/>
      <c r="D16" s="15" t="s">
        <v>69</v>
      </c>
      <c r="E16" s="3" t="str">
        <f>'[2]Масла и технические жидкости'!$B$34</f>
        <v>Hypoid Gear Oil API GL4 SAE 75W90</v>
      </c>
      <c r="F16" s="3">
        <v>3.2</v>
      </c>
      <c r="G16" s="72">
        <f>'[2]Масла и технические жидкости'!$C$34</f>
        <v>896.2</v>
      </c>
      <c r="H16" s="35">
        <f t="shared" si="0"/>
        <v>2867.84</v>
      </c>
    </row>
    <row r="17" spans="1:8" ht="12.75">
      <c r="A17" s="149"/>
      <c r="B17" s="149"/>
      <c r="C17" s="159"/>
      <c r="D17" s="15" t="s">
        <v>24</v>
      </c>
      <c r="E17" s="4" t="str">
        <f>'[2]Масла и технические жидкости'!$B$34</f>
        <v>Hypoid Gear Oil API GL4 SAE 75W90</v>
      </c>
      <c r="F17" s="3">
        <v>2.8</v>
      </c>
      <c r="G17" s="72">
        <f>'[2]Масла и технические жидкости'!$C$34</f>
        <v>896.2</v>
      </c>
      <c r="H17" s="35">
        <f t="shared" si="0"/>
        <v>2509.36</v>
      </c>
    </row>
    <row r="18" spans="1:8" ht="12.75">
      <c r="A18" s="149"/>
      <c r="B18" s="149"/>
      <c r="C18" s="159"/>
      <c r="D18" s="48" t="s">
        <v>46</v>
      </c>
      <c r="E18" s="3" t="str">
        <f>'[2]Масла и технические жидкости'!$B$36</f>
        <v>Super Hypoid Gear Oil SAE 90 GL-5</v>
      </c>
      <c r="F18" s="3">
        <v>1.6</v>
      </c>
      <c r="G18" s="72">
        <f>'[2]Масла и технические жидкости'!$C$36</f>
        <v>831</v>
      </c>
      <c r="H18" s="35">
        <f t="shared" si="0"/>
        <v>1329.6000000000001</v>
      </c>
    </row>
    <row r="19" spans="1:8" ht="12.75">
      <c r="A19" s="149"/>
      <c r="B19" s="149"/>
      <c r="C19" s="159"/>
      <c r="D19" s="15"/>
      <c r="E19" s="3"/>
      <c r="F19" s="3"/>
      <c r="G19" s="73"/>
      <c r="H19" s="35">
        <f t="shared" si="0"/>
        <v>0</v>
      </c>
    </row>
    <row r="20" spans="1:8" ht="13.5" thickBot="1">
      <c r="A20" s="149"/>
      <c r="B20" s="149"/>
      <c r="C20" s="159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49"/>
      <c r="B21" s="149"/>
      <c r="C21" s="162"/>
      <c r="D21" s="46" t="s">
        <v>11</v>
      </c>
      <c r="E21" s="132"/>
      <c r="F21" s="132"/>
      <c r="G21" s="177"/>
      <c r="H21" s="36">
        <f>SUM(H12:H20)</f>
        <v>15716.150000000001</v>
      </c>
    </row>
    <row r="22" spans="1:8" ht="13.5" thickTop="1">
      <c r="A22" s="149"/>
      <c r="B22" s="149"/>
      <c r="C22" s="161" t="s">
        <v>2</v>
      </c>
      <c r="D22" s="15" t="s">
        <v>4</v>
      </c>
      <c r="E22" s="16" t="str">
        <f>ТО15000!E23</f>
        <v>Oil 5W30 </v>
      </c>
      <c r="F22" s="16">
        <v>9.3</v>
      </c>
      <c r="G22" s="78">
        <f>ТО15000!G23</f>
        <v>508</v>
      </c>
      <c r="H22" s="35">
        <f>F22*G22</f>
        <v>4724.400000000001</v>
      </c>
    </row>
    <row r="23" spans="1:8" ht="12.75">
      <c r="A23" s="149"/>
      <c r="B23" s="149"/>
      <c r="C23" s="159"/>
      <c r="D23" s="15" t="s">
        <v>7</v>
      </c>
      <c r="E23" s="3" t="s">
        <v>63</v>
      </c>
      <c r="F23" s="3">
        <v>1</v>
      </c>
      <c r="G23" s="71">
        <f>'[2]Запчасти'!$C$155</f>
        <v>981.16</v>
      </c>
      <c r="H23" s="35">
        <f aca="true" t="shared" si="1" ref="H23:H29">F23*G23</f>
        <v>981.16</v>
      </c>
    </row>
    <row r="24" spans="1:8" ht="12.75">
      <c r="A24" s="149"/>
      <c r="B24" s="149"/>
      <c r="C24" s="159"/>
      <c r="D24" s="15" t="s">
        <v>8</v>
      </c>
      <c r="E24" s="3" t="s">
        <v>65</v>
      </c>
      <c r="F24" s="3">
        <v>1</v>
      </c>
      <c r="G24" s="71">
        <f>'[2]Запчасти'!$C$149</f>
        <v>1259.17</v>
      </c>
      <c r="H24" s="35">
        <f t="shared" si="1"/>
        <v>1259.17</v>
      </c>
    </row>
    <row r="25" spans="1:8" ht="12.75">
      <c r="A25" s="149"/>
      <c r="B25" s="149"/>
      <c r="C25" s="159"/>
      <c r="D25" s="17" t="s">
        <v>61</v>
      </c>
      <c r="E25" s="3" t="s">
        <v>66</v>
      </c>
      <c r="F25" s="3">
        <v>1</v>
      </c>
      <c r="G25" s="71">
        <f>'[2]Запчасти'!$C$157</f>
        <v>2044.62</v>
      </c>
      <c r="H25" s="35">
        <f t="shared" si="1"/>
        <v>2044.62</v>
      </c>
    </row>
    <row r="26" spans="1:8" ht="12.75">
      <c r="A26" s="149"/>
      <c r="B26" s="149"/>
      <c r="C26" s="159"/>
      <c r="D26" s="15" t="s">
        <v>24</v>
      </c>
      <c r="E26" s="4" t="str">
        <f>'[2]Масла и технические жидкости'!$B$34</f>
        <v>Hypoid Gear Oil API GL4 SAE 75W90</v>
      </c>
      <c r="F26" s="3">
        <v>2.8</v>
      </c>
      <c r="G26" s="72">
        <f>'[2]Масла и технические жидкости'!$C$34</f>
        <v>896.2</v>
      </c>
      <c r="H26" s="35">
        <f t="shared" si="1"/>
        <v>2509.36</v>
      </c>
    </row>
    <row r="27" spans="1:8" ht="12.75">
      <c r="A27" s="149"/>
      <c r="B27" s="149"/>
      <c r="C27" s="159"/>
      <c r="D27" s="48" t="s">
        <v>46</v>
      </c>
      <c r="E27" s="3" t="str">
        <f>'[2]Масла и технические жидкости'!$B$36</f>
        <v>Super Hypoid Gear Oil SAE 90 GL-5</v>
      </c>
      <c r="F27" s="3">
        <v>1.6</v>
      </c>
      <c r="G27" s="72">
        <f>'[2]Масла и технические жидкости'!$C$36</f>
        <v>831</v>
      </c>
      <c r="H27" s="35">
        <f t="shared" si="1"/>
        <v>1329.6000000000001</v>
      </c>
    </row>
    <row r="28" spans="1:8" ht="12.75">
      <c r="A28" s="149"/>
      <c r="B28" s="149"/>
      <c r="C28" s="159"/>
      <c r="D28" s="15"/>
      <c r="E28" s="3"/>
      <c r="F28" s="3"/>
      <c r="G28" s="73"/>
      <c r="H28" s="35">
        <f t="shared" si="1"/>
        <v>0</v>
      </c>
    </row>
    <row r="29" spans="1:8" ht="13.5" thickBot="1">
      <c r="A29" s="149"/>
      <c r="B29" s="149"/>
      <c r="C29" s="159"/>
      <c r="D29" s="15"/>
      <c r="E29" s="3"/>
      <c r="F29" s="3"/>
      <c r="G29" s="73"/>
      <c r="H29" s="35">
        <f t="shared" si="1"/>
        <v>0</v>
      </c>
    </row>
    <row r="30" spans="1:8" ht="14.25" thickBot="1" thickTop="1">
      <c r="A30" s="149"/>
      <c r="B30" s="150"/>
      <c r="C30" s="162"/>
      <c r="D30" s="46" t="s">
        <v>11</v>
      </c>
      <c r="E30" s="132"/>
      <c r="F30" s="132"/>
      <c r="G30" s="177"/>
      <c r="H30" s="36">
        <f>SUM(H22:H29)</f>
        <v>12848.310000000001</v>
      </c>
    </row>
    <row r="31" spans="1:8" ht="13.5" thickTop="1">
      <c r="A31" s="149"/>
      <c r="B31" s="183">
        <v>3</v>
      </c>
      <c r="C31" s="161" t="s">
        <v>1</v>
      </c>
      <c r="D31" s="15" t="s">
        <v>4</v>
      </c>
      <c r="E31" s="16" t="str">
        <f>ТО15000!E34</f>
        <v>Oil 0W30 </v>
      </c>
      <c r="F31" s="2">
        <v>4.9</v>
      </c>
      <c r="G31" s="68">
        <f>ТО15000!G34</f>
        <v>571</v>
      </c>
      <c r="H31" s="35">
        <f>F31*G31</f>
        <v>2797.9</v>
      </c>
    </row>
    <row r="32" spans="1:8" ht="12.75">
      <c r="A32" s="149"/>
      <c r="B32" s="152"/>
      <c r="C32" s="159"/>
      <c r="D32" s="15" t="s">
        <v>7</v>
      </c>
      <c r="E32" s="2" t="str">
        <f>'[2]Запчасти'!$B$148</f>
        <v>MD352626</v>
      </c>
      <c r="F32" s="2">
        <v>1</v>
      </c>
      <c r="G32" s="68">
        <f>'[2]Запчасти'!$C$148</f>
        <v>965.07</v>
      </c>
      <c r="H32" s="35">
        <f aca="true" t="shared" si="2" ref="H32:H39">F32*G32</f>
        <v>965.07</v>
      </c>
    </row>
    <row r="33" spans="1:8" ht="12.75">
      <c r="A33" s="149"/>
      <c r="B33" s="152"/>
      <c r="C33" s="159"/>
      <c r="D33" s="15" t="s">
        <v>8</v>
      </c>
      <c r="E33" s="2" t="str">
        <f>'[2]Запчасти'!$B$149</f>
        <v>7803A028</v>
      </c>
      <c r="F33" s="2">
        <v>1</v>
      </c>
      <c r="G33" s="68">
        <f>'[2]Запчасти'!$C$149</f>
        <v>1259.17</v>
      </c>
      <c r="H33" s="35">
        <f t="shared" si="2"/>
        <v>1259.17</v>
      </c>
    </row>
    <row r="34" spans="1:8" ht="12.75">
      <c r="A34" s="149"/>
      <c r="B34" s="152"/>
      <c r="C34" s="159"/>
      <c r="D34" s="15" t="s">
        <v>69</v>
      </c>
      <c r="E34" s="3" t="str">
        <f>'[2]Масла и технические жидкости'!$B$34</f>
        <v>Hypoid Gear Oil API GL4 SAE 75W90</v>
      </c>
      <c r="F34" s="2">
        <v>3.2</v>
      </c>
      <c r="G34" s="68">
        <f>'[2]Масла и технические жидкости'!$C$34</f>
        <v>896.2</v>
      </c>
      <c r="H34" s="35">
        <f t="shared" si="2"/>
        <v>2867.84</v>
      </c>
    </row>
    <row r="35" spans="1:8" ht="12.75">
      <c r="A35" s="149"/>
      <c r="B35" s="152"/>
      <c r="C35" s="159"/>
      <c r="D35" s="15" t="s">
        <v>24</v>
      </c>
      <c r="E35" s="3" t="str">
        <f>'[2]Масла и технические жидкости'!$B$34</f>
        <v>Hypoid Gear Oil API GL4 SAE 75W90</v>
      </c>
      <c r="F35" s="2">
        <v>2.8</v>
      </c>
      <c r="G35" s="68">
        <f>'[2]Масла и технические жидкости'!$C$34</f>
        <v>896.2</v>
      </c>
      <c r="H35" s="35">
        <f t="shared" si="2"/>
        <v>2509.36</v>
      </c>
    </row>
    <row r="36" spans="1:8" ht="12.75">
      <c r="A36" s="149"/>
      <c r="B36" s="152"/>
      <c r="C36" s="159"/>
      <c r="D36" s="48" t="s">
        <v>46</v>
      </c>
      <c r="E36" s="4" t="str">
        <f>'[2]Масла и технические жидкости'!$B$36</f>
        <v>Super Hypoid Gear Oil SAE 90 GL-5</v>
      </c>
      <c r="F36" s="2">
        <v>1.6</v>
      </c>
      <c r="G36" s="68">
        <f>'[2]Масла и технические жидкости'!$C$36</f>
        <v>831</v>
      </c>
      <c r="H36" s="35">
        <f t="shared" si="2"/>
        <v>1329.6000000000001</v>
      </c>
    </row>
    <row r="37" spans="1:8" ht="12.75">
      <c r="A37" s="149"/>
      <c r="B37" s="152"/>
      <c r="C37" s="159"/>
      <c r="E37" s="2"/>
      <c r="F37" s="2"/>
      <c r="G37" s="2"/>
      <c r="H37" s="35">
        <f t="shared" si="2"/>
        <v>0</v>
      </c>
    </row>
    <row r="38" spans="1:8" ht="12.75">
      <c r="A38" s="149"/>
      <c r="B38" s="152"/>
      <c r="C38" s="159"/>
      <c r="D38" s="15"/>
      <c r="E38" s="2"/>
      <c r="F38" s="2"/>
      <c r="G38" s="2"/>
      <c r="H38" s="35">
        <f t="shared" si="2"/>
        <v>0</v>
      </c>
    </row>
    <row r="39" spans="1:8" ht="13.5" thickBot="1">
      <c r="A39" s="149"/>
      <c r="B39" s="152"/>
      <c r="C39" s="159"/>
      <c r="D39" s="15"/>
      <c r="E39" s="2"/>
      <c r="F39" s="2"/>
      <c r="G39" s="2"/>
      <c r="H39" s="35">
        <f t="shared" si="2"/>
        <v>0</v>
      </c>
    </row>
    <row r="40" spans="1:8" ht="14.25" thickBot="1" thickTop="1">
      <c r="A40" s="149"/>
      <c r="B40" s="152"/>
      <c r="C40" s="162"/>
      <c r="D40" s="46" t="s">
        <v>11</v>
      </c>
      <c r="E40" s="84"/>
      <c r="F40" s="84"/>
      <c r="G40" s="84"/>
      <c r="H40" s="36">
        <f>SUM(H31:H39)</f>
        <v>11728.94</v>
      </c>
    </row>
    <row r="41" spans="1:8" ht="13.5" thickTop="1">
      <c r="A41" s="149"/>
      <c r="B41" s="152"/>
      <c r="C41" s="161" t="s">
        <v>2</v>
      </c>
      <c r="D41" s="15" t="s">
        <v>4</v>
      </c>
      <c r="E41" s="16" t="str">
        <f>ТО15000!E45</f>
        <v>Oil 0W30 </v>
      </c>
      <c r="F41" s="2">
        <v>4.9</v>
      </c>
      <c r="G41" s="68">
        <f>ТО15000!G45</f>
        <v>571</v>
      </c>
      <c r="H41" s="35">
        <f>F41*G41</f>
        <v>2797.9</v>
      </c>
    </row>
    <row r="42" spans="1:8" ht="12.75">
      <c r="A42" s="149"/>
      <c r="B42" s="152"/>
      <c r="C42" s="159"/>
      <c r="D42" s="15" t="s">
        <v>7</v>
      </c>
      <c r="E42" s="2" t="str">
        <f>'[2]Запчасти'!$B$148</f>
        <v>MD352626</v>
      </c>
      <c r="F42" s="2">
        <v>1</v>
      </c>
      <c r="G42" s="68">
        <f>'[2]Запчасти'!$C$148</f>
        <v>965.07</v>
      </c>
      <c r="H42" s="35">
        <f aca="true" t="shared" si="3" ref="H42:H48">F42*G42</f>
        <v>965.07</v>
      </c>
    </row>
    <row r="43" spans="1:8" ht="12.75">
      <c r="A43" s="149"/>
      <c r="B43" s="152"/>
      <c r="C43" s="159"/>
      <c r="D43" s="15" t="s">
        <v>8</v>
      </c>
      <c r="E43" s="2" t="str">
        <f>'[2]Запчасти'!$B$149</f>
        <v>7803A028</v>
      </c>
      <c r="F43" s="2">
        <v>1</v>
      </c>
      <c r="G43" s="68">
        <f>'[2]Запчасти'!$C$149</f>
        <v>1259.17</v>
      </c>
      <c r="H43" s="35">
        <f t="shared" si="3"/>
        <v>1259.17</v>
      </c>
    </row>
    <row r="44" spans="1:8" ht="12.75">
      <c r="A44" s="149"/>
      <c r="B44" s="152"/>
      <c r="C44" s="159"/>
      <c r="D44" s="15" t="s">
        <v>24</v>
      </c>
      <c r="E44" s="3" t="str">
        <f>'[2]Масла и технические жидкости'!$B$34</f>
        <v>Hypoid Gear Oil API GL4 SAE 75W90</v>
      </c>
      <c r="F44" s="2">
        <v>2.8</v>
      </c>
      <c r="G44" s="68">
        <f>'[2]Масла и технические жидкости'!$C$34</f>
        <v>896.2</v>
      </c>
      <c r="H44" s="35">
        <f t="shared" si="3"/>
        <v>2509.36</v>
      </c>
    </row>
    <row r="45" spans="1:8" ht="12.75">
      <c r="A45" s="149"/>
      <c r="B45" s="152"/>
      <c r="C45" s="159"/>
      <c r="D45" s="48" t="s">
        <v>46</v>
      </c>
      <c r="E45" s="4" t="str">
        <f>'[2]Масла и технические жидкости'!$B$36</f>
        <v>Super Hypoid Gear Oil SAE 90 GL-5</v>
      </c>
      <c r="F45" s="2">
        <v>1.6</v>
      </c>
      <c r="G45" s="68">
        <f>'[2]Масла и технические жидкости'!$C$36</f>
        <v>831</v>
      </c>
      <c r="H45" s="35">
        <f t="shared" si="3"/>
        <v>1329.6000000000001</v>
      </c>
    </row>
    <row r="46" spans="1:8" ht="12.75">
      <c r="A46" s="149"/>
      <c r="B46" s="152"/>
      <c r="C46" s="159"/>
      <c r="E46" s="2"/>
      <c r="F46" s="2"/>
      <c r="G46" s="2"/>
      <c r="H46" s="35">
        <f t="shared" si="3"/>
        <v>0</v>
      </c>
    </row>
    <row r="47" spans="1:8" ht="12.75">
      <c r="A47" s="149"/>
      <c r="B47" s="152"/>
      <c r="C47" s="159"/>
      <c r="D47" s="15"/>
      <c r="E47" s="2"/>
      <c r="F47" s="2"/>
      <c r="G47" s="2"/>
      <c r="H47" s="35">
        <f t="shared" si="3"/>
        <v>0</v>
      </c>
    </row>
    <row r="48" spans="1:8" ht="13.5" thickBot="1">
      <c r="A48" s="149"/>
      <c r="B48" s="152"/>
      <c r="C48" s="159"/>
      <c r="D48" s="15"/>
      <c r="E48" s="2"/>
      <c r="F48" s="2"/>
      <c r="G48" s="2"/>
      <c r="H48" s="35">
        <f t="shared" si="3"/>
        <v>0</v>
      </c>
    </row>
    <row r="49" spans="1:8" ht="14.25" thickBot="1" thickTop="1">
      <c r="A49" s="149"/>
      <c r="B49" s="153"/>
      <c r="C49" s="162"/>
      <c r="D49" s="46" t="s">
        <v>11</v>
      </c>
      <c r="E49" s="2"/>
      <c r="F49" s="2"/>
      <c r="G49" s="2"/>
      <c r="H49" s="36">
        <f>SUM(H41:H48)</f>
        <v>8861.1</v>
      </c>
    </row>
    <row r="50" spans="1:8" ht="13.5" thickTop="1">
      <c r="A50" s="149"/>
      <c r="B50" s="184" t="str">
        <f>ТО30000!B52</f>
        <v>3,8 MIVEC</v>
      </c>
      <c r="C50" s="161" t="s">
        <v>1</v>
      </c>
      <c r="D50" s="47"/>
      <c r="E50" s="16"/>
      <c r="F50" s="16"/>
      <c r="G50" s="79"/>
      <c r="H50" s="35">
        <f>F50*G50</f>
        <v>0</v>
      </c>
    </row>
    <row r="51" spans="1:8" ht="12.75">
      <c r="A51" s="149"/>
      <c r="B51" s="159"/>
      <c r="C51" s="159"/>
      <c r="D51" s="15"/>
      <c r="E51" s="3"/>
      <c r="F51" s="3"/>
      <c r="G51" s="73"/>
      <c r="H51" s="35">
        <f aca="true" t="shared" si="4" ref="H51:H58">F51*G51</f>
        <v>0</v>
      </c>
    </row>
    <row r="52" spans="1:8" ht="12.75">
      <c r="A52" s="149"/>
      <c r="B52" s="159"/>
      <c r="C52" s="159"/>
      <c r="D52" s="15"/>
      <c r="E52" s="3"/>
      <c r="F52" s="3"/>
      <c r="G52" s="73"/>
      <c r="H52" s="35">
        <f t="shared" si="4"/>
        <v>0</v>
      </c>
    </row>
    <row r="53" spans="1:8" ht="12.75">
      <c r="A53" s="149"/>
      <c r="B53" s="159"/>
      <c r="C53" s="159"/>
      <c r="D53" s="15"/>
      <c r="E53" s="3"/>
      <c r="F53" s="3"/>
      <c r="G53" s="73"/>
      <c r="H53" s="35">
        <f>F53*G53</f>
        <v>0</v>
      </c>
    </row>
    <row r="54" spans="1:8" ht="12.75">
      <c r="A54" s="149"/>
      <c r="B54" s="159"/>
      <c r="C54" s="159"/>
      <c r="D54" s="15"/>
      <c r="E54" s="3"/>
      <c r="F54" s="3"/>
      <c r="G54" s="73"/>
      <c r="H54" s="35">
        <f>F54*G54</f>
        <v>0</v>
      </c>
    </row>
    <row r="55" spans="1:8" ht="12.75">
      <c r="A55" s="149"/>
      <c r="B55" s="159"/>
      <c r="C55" s="159"/>
      <c r="F55" s="3"/>
      <c r="G55" s="73"/>
      <c r="H55" s="35">
        <f>F55*G55</f>
        <v>0</v>
      </c>
    </row>
    <row r="56" spans="1:8" ht="12.75">
      <c r="A56" s="149"/>
      <c r="B56" s="159"/>
      <c r="C56" s="159"/>
      <c r="D56" s="15"/>
      <c r="E56" s="3"/>
      <c r="F56" s="3"/>
      <c r="G56" s="73"/>
      <c r="H56" s="35">
        <f t="shared" si="4"/>
        <v>0</v>
      </c>
    </row>
    <row r="57" spans="1:8" ht="12.75">
      <c r="A57" s="149"/>
      <c r="B57" s="159"/>
      <c r="C57" s="159"/>
      <c r="D57" s="15"/>
      <c r="E57" s="3"/>
      <c r="F57" s="3"/>
      <c r="G57" s="73"/>
      <c r="H57" s="35">
        <f t="shared" si="4"/>
        <v>0</v>
      </c>
    </row>
    <row r="58" spans="1:8" ht="13.5" thickBot="1">
      <c r="A58" s="149"/>
      <c r="B58" s="159"/>
      <c r="C58" s="159"/>
      <c r="D58" s="15"/>
      <c r="E58" s="3"/>
      <c r="F58" s="3"/>
      <c r="G58" s="73"/>
      <c r="H58" s="35">
        <f t="shared" si="4"/>
        <v>0</v>
      </c>
    </row>
    <row r="59" spans="1:8" ht="14.25" thickBot="1" thickTop="1">
      <c r="A59" s="149"/>
      <c r="B59" s="159"/>
      <c r="C59" s="162"/>
      <c r="D59" s="46" t="s">
        <v>11</v>
      </c>
      <c r="E59" s="132"/>
      <c r="F59" s="132"/>
      <c r="G59" s="177"/>
      <c r="H59" s="36">
        <f>SUM(H50:H58)</f>
        <v>0</v>
      </c>
    </row>
    <row r="60" spans="1:8" ht="13.5" thickTop="1">
      <c r="A60" s="149"/>
      <c r="B60" s="159"/>
      <c r="C60" s="161" t="s">
        <v>2</v>
      </c>
      <c r="D60" s="47" t="s">
        <v>4</v>
      </c>
      <c r="E60" s="16" t="str">
        <f>ТО15000!E67</f>
        <v>Oil 0W30 </v>
      </c>
      <c r="F60" s="16">
        <v>4.9</v>
      </c>
      <c r="G60" s="79">
        <f>ТО15000!G67</f>
        <v>571</v>
      </c>
      <c r="H60" s="35">
        <f>F60*G60</f>
        <v>2797.9</v>
      </c>
    </row>
    <row r="61" spans="1:8" ht="12.75">
      <c r="A61" s="149"/>
      <c r="B61" s="159"/>
      <c r="C61" s="159"/>
      <c r="D61" s="15" t="s">
        <v>7</v>
      </c>
      <c r="E61" s="3" t="str">
        <f>ТО15000!E68</f>
        <v>MD352626</v>
      </c>
      <c r="F61" s="3">
        <v>1</v>
      </c>
      <c r="G61" s="73">
        <f>ТО15000!G68</f>
        <v>965.07</v>
      </c>
      <c r="H61" s="35">
        <f aca="true" t="shared" si="5" ref="H61:H67">F61*G61</f>
        <v>965.07</v>
      </c>
    </row>
    <row r="62" spans="1:8" ht="12.75">
      <c r="A62" s="149"/>
      <c r="B62" s="159"/>
      <c r="C62" s="159"/>
      <c r="D62" s="15" t="s">
        <v>8</v>
      </c>
      <c r="E62" s="3" t="str">
        <f>ТО15000!E69</f>
        <v>7803A028</v>
      </c>
      <c r="F62" s="3">
        <v>1</v>
      </c>
      <c r="G62" s="73">
        <f>ТО15000!G69</f>
        <v>1259.17</v>
      </c>
      <c r="H62" s="35">
        <f t="shared" si="5"/>
        <v>1259.17</v>
      </c>
    </row>
    <row r="63" spans="1:8" ht="12.75">
      <c r="A63" s="149"/>
      <c r="B63" s="159"/>
      <c r="C63" s="159"/>
      <c r="D63" s="15" t="s">
        <v>24</v>
      </c>
      <c r="E63" s="3" t="str">
        <f>'[2]Масла и технические жидкости'!$B$34</f>
        <v>Hypoid Gear Oil API GL4 SAE 75W90</v>
      </c>
      <c r="F63" s="3">
        <v>2.8</v>
      </c>
      <c r="G63" s="72">
        <f>'[2]Масла и технические жидкости'!$C$34</f>
        <v>896.2</v>
      </c>
      <c r="H63" s="35">
        <f t="shared" si="5"/>
        <v>2509.36</v>
      </c>
    </row>
    <row r="64" spans="1:8" ht="12.75">
      <c r="A64" s="149"/>
      <c r="B64" s="159"/>
      <c r="C64" s="159"/>
      <c r="D64" s="48" t="s">
        <v>46</v>
      </c>
      <c r="E64" s="4" t="str">
        <f>'[2]Масла и технические жидкости'!$B$36</f>
        <v>Super Hypoid Gear Oil SAE 90 GL-5</v>
      </c>
      <c r="F64" s="3">
        <v>1.6</v>
      </c>
      <c r="G64" s="72">
        <f>'[2]Масла и технические жидкости'!$C$36</f>
        <v>831</v>
      </c>
      <c r="H64" s="35">
        <f t="shared" si="5"/>
        <v>1329.6000000000001</v>
      </c>
    </row>
    <row r="65" spans="1:8" ht="12.75">
      <c r="A65" s="149"/>
      <c r="B65" s="159"/>
      <c r="C65" s="159"/>
      <c r="D65" s="15"/>
      <c r="E65" s="3"/>
      <c r="F65" s="3"/>
      <c r="G65" s="73"/>
      <c r="H65" s="35">
        <f t="shared" si="5"/>
        <v>0</v>
      </c>
    </row>
    <row r="66" spans="1:8" ht="12.75">
      <c r="A66" s="149"/>
      <c r="B66" s="159"/>
      <c r="C66" s="159"/>
      <c r="D66" s="15"/>
      <c r="E66" s="3"/>
      <c r="F66" s="3"/>
      <c r="G66" s="73"/>
      <c r="H66" s="35">
        <f t="shared" si="5"/>
        <v>0</v>
      </c>
    </row>
    <row r="67" spans="1:8" ht="13.5" thickBot="1">
      <c r="A67" s="149"/>
      <c r="B67" s="159"/>
      <c r="C67" s="159"/>
      <c r="D67" s="15"/>
      <c r="E67" s="3"/>
      <c r="F67" s="3"/>
      <c r="G67" s="73"/>
      <c r="H67" s="35">
        <f t="shared" si="5"/>
        <v>0</v>
      </c>
    </row>
    <row r="68" spans="1:8" ht="14.25" thickBot="1" thickTop="1">
      <c r="A68" s="150"/>
      <c r="B68" s="160"/>
      <c r="C68" s="160"/>
      <c r="D68" s="44" t="s">
        <v>11</v>
      </c>
      <c r="E68" s="180"/>
      <c r="F68" s="180"/>
      <c r="G68" s="181"/>
      <c r="H68" s="36">
        <f>SUM(H60:H67)</f>
        <v>8861.1</v>
      </c>
    </row>
    <row r="69" spans="1:8" ht="14.25" thickBot="1" thickTop="1">
      <c r="A69" s="143" t="s">
        <v>74</v>
      </c>
      <c r="B69" s="145" t="str">
        <f>B12</f>
        <v>3,2 DI-D</v>
      </c>
      <c r="C69" s="8" t="s">
        <v>1</v>
      </c>
      <c r="D69" s="182"/>
      <c r="E69" s="182"/>
      <c r="F69" s="182"/>
      <c r="G69" s="182"/>
      <c r="H69" s="37">
        <f>H21+G3</f>
        <v>22093.95</v>
      </c>
    </row>
    <row r="70" spans="1:8" ht="14.25" thickBot="1" thickTop="1">
      <c r="A70" s="143"/>
      <c r="B70" s="146"/>
      <c r="C70" s="9" t="s">
        <v>2</v>
      </c>
      <c r="D70" s="173"/>
      <c r="E70" s="173"/>
      <c r="F70" s="173"/>
      <c r="G70" s="173"/>
      <c r="H70" s="37">
        <f>H30+G4</f>
        <v>18735.510000000002</v>
      </c>
    </row>
    <row r="71" spans="1:8" ht="14.25" thickBot="1" thickTop="1">
      <c r="A71" s="143"/>
      <c r="B71" s="185">
        <v>3</v>
      </c>
      <c r="C71" s="9" t="s">
        <v>1</v>
      </c>
      <c r="D71" s="83"/>
      <c r="E71" s="83"/>
      <c r="F71" s="83"/>
      <c r="G71" s="83"/>
      <c r="H71" s="37">
        <f>H40+G5</f>
        <v>16634.940000000002</v>
      </c>
    </row>
    <row r="72" spans="1:8" ht="14.25" thickBot="1" thickTop="1">
      <c r="A72" s="143"/>
      <c r="B72" s="186"/>
      <c r="C72" s="9" t="s">
        <v>2</v>
      </c>
      <c r="D72" s="83"/>
      <c r="E72" s="83"/>
      <c r="F72" s="83"/>
      <c r="G72" s="83"/>
      <c r="H72" s="37">
        <f>H49+G6</f>
        <v>13521.8</v>
      </c>
    </row>
    <row r="73" spans="1:8" ht="14.25" thickBot="1" thickTop="1">
      <c r="A73" s="143"/>
      <c r="B73" s="146" t="str">
        <f>B50</f>
        <v>3,8 MIVEC</v>
      </c>
      <c r="C73" s="9" t="s">
        <v>1</v>
      </c>
      <c r="D73" s="173"/>
      <c r="E73" s="173"/>
      <c r="F73" s="173"/>
      <c r="G73" s="173"/>
      <c r="H73" s="37"/>
    </row>
    <row r="74" spans="1:8" ht="14.25" thickBot="1" thickTop="1">
      <c r="A74" s="144"/>
      <c r="B74" s="147"/>
      <c r="C74" s="10" t="s">
        <v>2</v>
      </c>
      <c r="D74" s="174"/>
      <c r="E74" s="174"/>
      <c r="F74" s="174"/>
      <c r="G74" s="174"/>
      <c r="H74" s="37">
        <f>H68+G8</f>
        <v>13521.8</v>
      </c>
    </row>
    <row r="75" spans="1:8" ht="13.5" customHeight="1" thickBot="1" thickTop="1">
      <c r="A75" s="135" t="s">
        <v>75</v>
      </c>
      <c r="B75" s="163" t="str">
        <f>B69</f>
        <v>3,2 DI-D</v>
      </c>
      <c r="C75" s="11" t="s">
        <v>1</v>
      </c>
      <c r="D75" s="165"/>
      <c r="E75" s="165"/>
      <c r="F75" s="165"/>
      <c r="G75" s="165"/>
      <c r="H75" s="38">
        <f>H69+G9+G10</f>
        <v>27245.25</v>
      </c>
    </row>
    <row r="76" spans="1:8" ht="14.25" thickBot="1" thickTop="1">
      <c r="A76" s="135"/>
      <c r="B76" s="164"/>
      <c r="C76" s="12" t="s">
        <v>2</v>
      </c>
      <c r="D76" s="166"/>
      <c r="E76" s="166"/>
      <c r="F76" s="166"/>
      <c r="G76" s="166"/>
      <c r="H76" s="38">
        <f>H70+G9+G10</f>
        <v>23886.81</v>
      </c>
    </row>
    <row r="77" spans="1:8" ht="14.25" thickBot="1" thickTop="1">
      <c r="A77" s="135"/>
      <c r="B77" s="169">
        <v>3</v>
      </c>
      <c r="C77" s="12" t="s">
        <v>1</v>
      </c>
      <c r="D77" s="166"/>
      <c r="E77" s="166"/>
      <c r="F77" s="166"/>
      <c r="G77" s="118"/>
      <c r="H77" s="38">
        <f>H71+G9+G10</f>
        <v>21786.24</v>
      </c>
    </row>
    <row r="78" spans="1:8" ht="14.25" thickBot="1" thickTop="1">
      <c r="A78" s="135"/>
      <c r="B78" s="170"/>
      <c r="C78" s="12" t="s">
        <v>2</v>
      </c>
      <c r="D78" s="166"/>
      <c r="E78" s="166"/>
      <c r="F78" s="166"/>
      <c r="G78" s="118"/>
      <c r="H78" s="38">
        <f>H72+G9+G10</f>
        <v>18673.1</v>
      </c>
    </row>
    <row r="79" spans="1:8" ht="14.25" thickBot="1" thickTop="1">
      <c r="A79" s="135"/>
      <c r="B79" s="164" t="str">
        <f>B73</f>
        <v>3,8 MIVEC</v>
      </c>
      <c r="C79" s="12" t="s">
        <v>1</v>
      </c>
      <c r="D79" s="166"/>
      <c r="E79" s="166"/>
      <c r="F79" s="166"/>
      <c r="G79" s="166"/>
      <c r="H79" s="38"/>
    </row>
    <row r="80" spans="1:8" ht="14.25" thickBot="1" thickTop="1">
      <c r="A80" s="136"/>
      <c r="B80" s="167"/>
      <c r="C80" s="13" t="s">
        <v>2</v>
      </c>
      <c r="D80" s="168"/>
      <c r="E80" s="168"/>
      <c r="F80" s="168"/>
      <c r="G80" s="168"/>
      <c r="H80" s="38">
        <f>H74+G9+G10</f>
        <v>18673.1</v>
      </c>
    </row>
    <row r="81" ht="13.5" thickTop="1"/>
  </sheetData>
  <sheetProtection/>
  <mergeCells count="55">
    <mergeCell ref="B5:B6"/>
    <mergeCell ref="E21:G21"/>
    <mergeCell ref="E30:G30"/>
    <mergeCell ref="B9:C9"/>
    <mergeCell ref="B10:C10"/>
    <mergeCell ref="E9:F9"/>
    <mergeCell ref="E10:F10"/>
    <mergeCell ref="G10:H10"/>
    <mergeCell ref="E3:F8"/>
    <mergeCell ref="A69:A74"/>
    <mergeCell ref="B69:B70"/>
    <mergeCell ref="A75:A80"/>
    <mergeCell ref="B75:B76"/>
    <mergeCell ref="B71:B72"/>
    <mergeCell ref="B77:B78"/>
    <mergeCell ref="D75:G75"/>
    <mergeCell ref="D76:G76"/>
    <mergeCell ref="B79:B80"/>
    <mergeCell ref="D79:G79"/>
    <mergeCell ref="D80:G80"/>
    <mergeCell ref="D77:G77"/>
    <mergeCell ref="D78:G78"/>
    <mergeCell ref="D69:G69"/>
    <mergeCell ref="D70:G70"/>
    <mergeCell ref="B73:B74"/>
    <mergeCell ref="D73:G73"/>
    <mergeCell ref="D74:G74"/>
    <mergeCell ref="A12:A68"/>
    <mergeCell ref="B12:B30"/>
    <mergeCell ref="B50:B68"/>
    <mergeCell ref="C12:C21"/>
    <mergeCell ref="C22:C30"/>
    <mergeCell ref="C50:C59"/>
    <mergeCell ref="C60:C68"/>
    <mergeCell ref="B31:B49"/>
    <mergeCell ref="C31:C40"/>
    <mergeCell ref="C41:C49"/>
    <mergeCell ref="E59:G59"/>
    <mergeCell ref="E68:G68"/>
    <mergeCell ref="G2:H2"/>
    <mergeCell ref="G3:H3"/>
    <mergeCell ref="G4:H4"/>
    <mergeCell ref="G7:H7"/>
    <mergeCell ref="G8:H8"/>
    <mergeCell ref="G9:H9"/>
    <mergeCell ref="E2:F2"/>
    <mergeCell ref="A9:A10"/>
    <mergeCell ref="A1:C1"/>
    <mergeCell ref="D1:H1"/>
    <mergeCell ref="A2:C2"/>
    <mergeCell ref="A3:A8"/>
    <mergeCell ref="B3:B4"/>
    <mergeCell ref="B7:B8"/>
    <mergeCell ref="G5:H5"/>
    <mergeCell ref="G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A1">
      <selection activeCell="G65" sqref="G65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9.25390625" style="1" customWidth="1"/>
    <col min="4" max="4" width="20.1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26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ТО45000!B3</f>
        <v>3,2 DI-D</v>
      </c>
      <c r="C3" s="6" t="s">
        <v>1</v>
      </c>
      <c r="D3" s="88">
        <v>5</v>
      </c>
      <c r="E3" s="187">
        <f>ТО15000!E3</f>
        <v>2453</v>
      </c>
      <c r="F3" s="188"/>
      <c r="G3" s="116">
        <f>D3*E3</f>
        <v>12265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4.8</v>
      </c>
      <c r="E4" s="189"/>
      <c r="F4" s="190"/>
      <c r="G4" s="116">
        <f>D4*E3</f>
        <v>11774.4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42">
        <v>4.4</v>
      </c>
      <c r="E5" s="189"/>
      <c r="F5" s="190"/>
      <c r="G5" s="116">
        <f>D5*E3</f>
        <v>10793.2</v>
      </c>
      <c r="H5" s="1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4.4</v>
      </c>
      <c r="E6" s="189"/>
      <c r="F6" s="190"/>
      <c r="G6" s="116">
        <f>D6*E3</f>
        <v>10793.2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ТО45000!B7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4.5</v>
      </c>
      <c r="E8" s="191"/>
      <c r="F8" s="192"/>
      <c r="G8" s="139">
        <f>D8*E3</f>
        <v>11038.5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/>
      <c r="C9" s="129"/>
      <c r="D9" s="15"/>
      <c r="E9" s="125"/>
      <c r="F9" s="122"/>
      <c r="G9" s="126"/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ТО15000!E10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61" t="str">
        <f>B3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9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9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9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aca="true" t="shared" si="0" ref="H15:H20">F15*G15</f>
        <v>2044.62</v>
      </c>
    </row>
    <row r="16" spans="1:8" ht="37.5" customHeight="1">
      <c r="A16" s="149"/>
      <c r="B16" s="149"/>
      <c r="C16" s="159"/>
      <c r="D16" s="15" t="s">
        <v>21</v>
      </c>
      <c r="E16" s="3" t="s">
        <v>67</v>
      </c>
      <c r="F16" s="3">
        <v>1</v>
      </c>
      <c r="G16" s="71">
        <f>'[2]Масла и технические жидкости'!$C$6</f>
        <v>262.5</v>
      </c>
      <c r="H16" s="35">
        <f t="shared" si="0"/>
        <v>262.5</v>
      </c>
    </row>
    <row r="17" spans="1:8" ht="12.75">
      <c r="A17" s="149"/>
      <c r="B17" s="149"/>
      <c r="C17" s="159"/>
      <c r="D17" s="15" t="s">
        <v>22</v>
      </c>
      <c r="E17" s="3" t="s">
        <v>64</v>
      </c>
      <c r="F17" s="3">
        <v>1</v>
      </c>
      <c r="G17" s="71">
        <f>'[2]Запчасти'!$C$156</f>
        <v>2547.23</v>
      </c>
      <c r="H17" s="35">
        <f t="shared" si="0"/>
        <v>2547.23</v>
      </c>
    </row>
    <row r="18" spans="1:8" ht="25.5">
      <c r="A18" s="149"/>
      <c r="B18" s="149"/>
      <c r="C18" s="159"/>
      <c r="D18" s="15" t="s">
        <v>27</v>
      </c>
      <c r="E18" s="3" t="str">
        <f>'[2]Масла и технические жидкости'!$B$14</f>
        <v>Antifreeze Extra</v>
      </c>
      <c r="F18" s="3">
        <v>11</v>
      </c>
      <c r="G18" s="72">
        <f>'[2]Масла и технические жидкости'!$C$14</f>
        <v>347.57</v>
      </c>
      <c r="H18" s="35">
        <f t="shared" si="0"/>
        <v>3823.27</v>
      </c>
    </row>
    <row r="19" spans="1:8" ht="12.75">
      <c r="A19" s="149"/>
      <c r="B19" s="149"/>
      <c r="C19" s="159"/>
      <c r="D19" s="15"/>
      <c r="E19" s="3"/>
      <c r="F19" s="3"/>
      <c r="G19" s="73"/>
      <c r="H19" s="35">
        <f t="shared" si="0"/>
        <v>0</v>
      </c>
    </row>
    <row r="20" spans="1:8" ht="13.5" thickBot="1">
      <c r="A20" s="149"/>
      <c r="B20" s="149"/>
      <c r="C20" s="159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49"/>
      <c r="B21" s="149"/>
      <c r="C21" s="162"/>
      <c r="D21" s="46" t="s">
        <v>11</v>
      </c>
      <c r="E21" s="132"/>
      <c r="F21" s="132"/>
      <c r="G21" s="177"/>
      <c r="H21" s="36">
        <f>SUM(H12:H20)</f>
        <v>15642.35</v>
      </c>
    </row>
    <row r="22" spans="1:8" ht="13.5" thickTop="1">
      <c r="A22" s="149"/>
      <c r="B22" s="149"/>
      <c r="C22" s="161" t="s">
        <v>2</v>
      </c>
      <c r="D22" s="15" t="s">
        <v>4</v>
      </c>
      <c r="E22" s="16" t="str">
        <f>ТО15000!E23</f>
        <v>Oil 5W30 </v>
      </c>
      <c r="F22" s="16">
        <v>9.3</v>
      </c>
      <c r="G22" s="78">
        <f>ТО15000!G23</f>
        <v>508</v>
      </c>
      <c r="H22" s="35">
        <f>F22*G22</f>
        <v>4724.400000000001</v>
      </c>
    </row>
    <row r="23" spans="1:8" ht="12.75">
      <c r="A23" s="149"/>
      <c r="B23" s="149"/>
      <c r="C23" s="159"/>
      <c r="D23" s="15" t="s">
        <v>7</v>
      </c>
      <c r="E23" s="3" t="s">
        <v>63</v>
      </c>
      <c r="F23" s="3">
        <v>1</v>
      </c>
      <c r="G23" s="71">
        <f>'[2]Запчасти'!$C$155</f>
        <v>981.16</v>
      </c>
      <c r="H23" s="35">
        <f aca="true" t="shared" si="1" ref="H23:H30">F23*G23</f>
        <v>981.16</v>
      </c>
    </row>
    <row r="24" spans="1:8" ht="12.75">
      <c r="A24" s="149"/>
      <c r="B24" s="149"/>
      <c r="C24" s="159"/>
      <c r="D24" s="15" t="s">
        <v>8</v>
      </c>
      <c r="E24" s="3" t="s">
        <v>65</v>
      </c>
      <c r="F24" s="3">
        <v>1</v>
      </c>
      <c r="G24" s="71">
        <f>'[2]Запчасти'!$C$149</f>
        <v>1259.17</v>
      </c>
      <c r="H24" s="35">
        <f t="shared" si="1"/>
        <v>1259.17</v>
      </c>
    </row>
    <row r="25" spans="1:8" ht="12.75">
      <c r="A25" s="149"/>
      <c r="B25" s="149"/>
      <c r="C25" s="159"/>
      <c r="D25" s="17" t="s">
        <v>61</v>
      </c>
      <c r="E25" s="3" t="s">
        <v>66</v>
      </c>
      <c r="F25" s="3">
        <v>1</v>
      </c>
      <c r="G25" s="71">
        <f>'[2]Запчасти'!$C$157</f>
        <v>2044.62</v>
      </c>
      <c r="H25" s="35">
        <f t="shared" si="1"/>
        <v>2044.62</v>
      </c>
    </row>
    <row r="26" spans="1:8" ht="38.25">
      <c r="A26" s="149"/>
      <c r="B26" s="149"/>
      <c r="C26" s="159"/>
      <c r="D26" s="15" t="s">
        <v>68</v>
      </c>
      <c r="E26" s="3" t="s">
        <v>67</v>
      </c>
      <c r="F26" s="3">
        <v>1</v>
      </c>
      <c r="G26" s="71">
        <f>'[2]Масла и технические жидкости'!$C$6</f>
        <v>262.5</v>
      </c>
      <c r="H26" s="35">
        <f t="shared" si="1"/>
        <v>262.5</v>
      </c>
    </row>
    <row r="27" spans="1:8" ht="12.75">
      <c r="A27" s="149"/>
      <c r="B27" s="149"/>
      <c r="C27" s="159"/>
      <c r="D27" s="15" t="s">
        <v>22</v>
      </c>
      <c r="E27" s="3" t="s">
        <v>64</v>
      </c>
      <c r="F27" s="3">
        <v>1</v>
      </c>
      <c r="G27" s="71">
        <f>'[2]Запчасти'!$C$156</f>
        <v>2547.23</v>
      </c>
      <c r="H27" s="35">
        <f t="shared" si="1"/>
        <v>2547.23</v>
      </c>
    </row>
    <row r="28" spans="1:8" ht="25.5">
      <c r="A28" s="149"/>
      <c r="B28" s="149"/>
      <c r="C28" s="159"/>
      <c r="D28" s="15" t="s">
        <v>27</v>
      </c>
      <c r="E28" s="3" t="str">
        <f>'[2]Масла и технические жидкости'!$B$14</f>
        <v>Antifreeze Extra</v>
      </c>
      <c r="F28" s="3">
        <v>11</v>
      </c>
      <c r="G28" s="73">
        <f>'[2]Масла и технические жидкости'!$C$14</f>
        <v>347.57</v>
      </c>
      <c r="H28" s="35">
        <f t="shared" si="1"/>
        <v>3823.27</v>
      </c>
    </row>
    <row r="29" spans="1:8" ht="12.75">
      <c r="A29" s="149"/>
      <c r="B29" s="149"/>
      <c r="C29" s="159"/>
      <c r="D29" s="15"/>
      <c r="E29" s="3"/>
      <c r="F29" s="3"/>
      <c r="G29" s="73"/>
      <c r="H29" s="35">
        <f t="shared" si="1"/>
        <v>0</v>
      </c>
    </row>
    <row r="30" spans="1:8" ht="13.5" thickBot="1">
      <c r="A30" s="149"/>
      <c r="B30" s="149"/>
      <c r="C30" s="159"/>
      <c r="D30" s="15"/>
      <c r="E30" s="3"/>
      <c r="F30" s="3"/>
      <c r="G30" s="73"/>
      <c r="H30" s="35">
        <f t="shared" si="1"/>
        <v>0</v>
      </c>
    </row>
    <row r="31" spans="1:8" ht="14.25" thickBot="1" thickTop="1">
      <c r="A31" s="149"/>
      <c r="B31" s="150"/>
      <c r="C31" s="162"/>
      <c r="D31" s="46" t="s">
        <v>11</v>
      </c>
      <c r="E31" s="132"/>
      <c r="F31" s="132"/>
      <c r="G31" s="177"/>
      <c r="H31" s="36">
        <f>SUM(H22:H30)</f>
        <v>15642.35</v>
      </c>
    </row>
    <row r="32" spans="1:8" ht="13.5" thickTop="1">
      <c r="A32" s="149"/>
      <c r="B32" s="195">
        <v>3</v>
      </c>
      <c r="C32" s="161" t="s">
        <v>1</v>
      </c>
      <c r="D32" s="15" t="s">
        <v>4</v>
      </c>
      <c r="E32" s="16" t="str">
        <f>ТО15000!E34</f>
        <v>Oil 0W30 </v>
      </c>
      <c r="F32" s="2">
        <v>4.9</v>
      </c>
      <c r="G32" s="68">
        <f>ТО15000!G34</f>
        <v>571</v>
      </c>
      <c r="H32" s="35">
        <f>F32*G32</f>
        <v>2797.9</v>
      </c>
    </row>
    <row r="33" spans="1:8" ht="12.75">
      <c r="A33" s="149"/>
      <c r="B33" s="151"/>
      <c r="C33" s="159"/>
      <c r="D33" s="15" t="s">
        <v>7</v>
      </c>
      <c r="E33" s="2" t="str">
        <f>'[2]Запчасти'!$B$194</f>
        <v>MD352626</v>
      </c>
      <c r="F33" s="2">
        <v>1</v>
      </c>
      <c r="G33" s="68">
        <f>'[2]Запчасти'!$C$194</f>
        <v>965.07</v>
      </c>
      <c r="H33" s="35">
        <f aca="true" t="shared" si="2" ref="H33:H40">F33*G33</f>
        <v>965.07</v>
      </c>
    </row>
    <row r="34" spans="1:8" ht="12.75">
      <c r="A34" s="149"/>
      <c r="B34" s="151"/>
      <c r="C34" s="159"/>
      <c r="D34" s="15" t="s">
        <v>8</v>
      </c>
      <c r="E34" s="2" t="str">
        <f>'[2]Запчасти'!$B$195</f>
        <v>7803A028</v>
      </c>
      <c r="F34" s="2">
        <v>1</v>
      </c>
      <c r="G34" s="68">
        <f>'[2]Запчасти'!$C$195</f>
        <v>1259.17</v>
      </c>
      <c r="H34" s="35">
        <f t="shared" si="2"/>
        <v>1259.17</v>
      </c>
    </row>
    <row r="35" spans="1:8" ht="12.75">
      <c r="A35" s="149"/>
      <c r="B35" s="151"/>
      <c r="C35" s="159"/>
      <c r="D35" s="15" t="s">
        <v>20</v>
      </c>
      <c r="E35" s="2" t="str">
        <f>'[2]Запчасти'!$B$198</f>
        <v>1822A002</v>
      </c>
      <c r="F35" s="2">
        <v>6</v>
      </c>
      <c r="G35" s="68">
        <f>'[2]Запчасти'!$C$198</f>
        <v>1210.48</v>
      </c>
      <c r="H35" s="35">
        <f t="shared" si="2"/>
        <v>7262.88</v>
      </c>
    </row>
    <row r="36" spans="1:8" ht="25.5">
      <c r="A36" s="149"/>
      <c r="B36" s="151"/>
      <c r="C36" s="159"/>
      <c r="D36" s="15" t="s">
        <v>27</v>
      </c>
      <c r="E36" s="3" t="str">
        <f>E68</f>
        <v>Antifreeze Extra</v>
      </c>
      <c r="F36" s="3">
        <v>11</v>
      </c>
      <c r="G36" s="73">
        <f>G68</f>
        <v>347.57</v>
      </c>
      <c r="H36" s="35">
        <f t="shared" si="2"/>
        <v>3823.27</v>
      </c>
    </row>
    <row r="37" spans="1:8" ht="38.25">
      <c r="A37" s="149"/>
      <c r="B37" s="151"/>
      <c r="C37" s="159"/>
      <c r="D37" s="15" t="s">
        <v>68</v>
      </c>
      <c r="E37" s="3" t="str">
        <f>E69</f>
        <v>Mobil DOT4</v>
      </c>
      <c r="F37" s="3">
        <v>1</v>
      </c>
      <c r="G37" s="73">
        <f>G69</f>
        <v>262.5</v>
      </c>
      <c r="H37" s="35">
        <f t="shared" si="2"/>
        <v>262.5</v>
      </c>
    </row>
    <row r="38" spans="1:8" ht="12.75">
      <c r="A38" s="149"/>
      <c r="B38" s="151"/>
      <c r="C38" s="159"/>
      <c r="D38" s="15" t="s">
        <v>22</v>
      </c>
      <c r="E38" s="2" t="str">
        <f>'[2]Запчасти'!$B$150</f>
        <v>MR571476</v>
      </c>
      <c r="F38" s="3">
        <v>1</v>
      </c>
      <c r="G38" s="73">
        <f>'[2]Запчасти'!$C$150</f>
        <v>2670.48</v>
      </c>
      <c r="H38" s="35">
        <f t="shared" si="2"/>
        <v>2670.48</v>
      </c>
    </row>
    <row r="39" spans="1:8" ht="25.5">
      <c r="A39" s="149"/>
      <c r="B39" s="151"/>
      <c r="C39" s="159"/>
      <c r="D39" s="70" t="s">
        <v>77</v>
      </c>
      <c r="E39" s="2" t="str">
        <f>'[2]Запчасти'!$B$161</f>
        <v>MD199282</v>
      </c>
      <c r="F39" s="2">
        <v>1</v>
      </c>
      <c r="G39" s="68">
        <f>'[2]Запчасти'!$C$161</f>
        <v>533.33</v>
      </c>
      <c r="H39" s="35">
        <f t="shared" si="2"/>
        <v>533.33</v>
      </c>
    </row>
    <row r="40" spans="1:8" ht="13.5" thickBot="1">
      <c r="A40" s="149"/>
      <c r="B40" s="151"/>
      <c r="C40" s="159"/>
      <c r="D40" s="15"/>
      <c r="E40" s="2"/>
      <c r="F40" s="2"/>
      <c r="G40" s="68"/>
      <c r="H40" s="35">
        <f t="shared" si="2"/>
        <v>0</v>
      </c>
    </row>
    <row r="41" spans="1:8" ht="14.25" thickBot="1" thickTop="1">
      <c r="A41" s="149"/>
      <c r="B41" s="151"/>
      <c r="C41" s="162"/>
      <c r="D41" s="46" t="s">
        <v>11</v>
      </c>
      <c r="E41" s="84"/>
      <c r="F41" s="84"/>
      <c r="G41" s="90"/>
      <c r="H41" s="36">
        <f>SUM(H32:H40)</f>
        <v>19574.600000000002</v>
      </c>
    </row>
    <row r="42" spans="1:8" ht="13.5" thickTop="1">
      <c r="A42" s="149"/>
      <c r="B42" s="151"/>
      <c r="C42" s="161" t="s">
        <v>2</v>
      </c>
      <c r="D42" s="15" t="s">
        <v>4</v>
      </c>
      <c r="E42" s="16" t="str">
        <f>ТО15000!E45</f>
        <v>Oil 0W30 </v>
      </c>
      <c r="F42" s="2">
        <v>4.9</v>
      </c>
      <c r="G42" s="68">
        <f>ТО15000!G45</f>
        <v>571</v>
      </c>
      <c r="H42" s="35">
        <f>F42*G42</f>
        <v>2797.9</v>
      </c>
    </row>
    <row r="43" spans="1:8" ht="12.75">
      <c r="A43" s="149"/>
      <c r="B43" s="151"/>
      <c r="C43" s="159"/>
      <c r="D43" s="15" t="s">
        <v>7</v>
      </c>
      <c r="E43" s="2" t="str">
        <f>E33</f>
        <v>MD352626</v>
      </c>
      <c r="F43" s="2">
        <v>1</v>
      </c>
      <c r="G43" s="68">
        <f aca="true" t="shared" si="3" ref="G43:G48">G33</f>
        <v>965.07</v>
      </c>
      <c r="H43" s="35">
        <f aca="true" t="shared" si="4" ref="H43:H51">F43*G43</f>
        <v>965.07</v>
      </c>
    </row>
    <row r="44" spans="1:8" ht="12.75">
      <c r="A44" s="149"/>
      <c r="B44" s="151"/>
      <c r="C44" s="159"/>
      <c r="D44" s="15" t="s">
        <v>8</v>
      </c>
      <c r="E44" s="2" t="str">
        <f>E34</f>
        <v>7803A028</v>
      </c>
      <c r="F44" s="2">
        <v>1</v>
      </c>
      <c r="G44" s="68">
        <f t="shared" si="3"/>
        <v>1259.17</v>
      </c>
      <c r="H44" s="35">
        <f t="shared" si="4"/>
        <v>1259.17</v>
      </c>
    </row>
    <row r="45" spans="1:8" ht="12.75">
      <c r="A45" s="149"/>
      <c r="B45" s="151"/>
      <c r="C45" s="159"/>
      <c r="D45" s="15" t="s">
        <v>20</v>
      </c>
      <c r="E45" s="2" t="str">
        <f>E35</f>
        <v>1822A002</v>
      </c>
      <c r="F45" s="2">
        <v>6</v>
      </c>
      <c r="G45" s="68">
        <f t="shared" si="3"/>
        <v>1210.48</v>
      </c>
      <c r="H45" s="35">
        <f t="shared" si="4"/>
        <v>7262.88</v>
      </c>
    </row>
    <row r="46" spans="1:8" ht="25.5">
      <c r="A46" s="149"/>
      <c r="B46" s="151"/>
      <c r="C46" s="159"/>
      <c r="D46" s="15" t="s">
        <v>27</v>
      </c>
      <c r="E46" s="3" t="str">
        <f>E36</f>
        <v>Antifreeze Extra</v>
      </c>
      <c r="F46" s="3">
        <v>11</v>
      </c>
      <c r="G46" s="73">
        <f t="shared" si="3"/>
        <v>347.57</v>
      </c>
      <c r="H46" s="35">
        <f t="shared" si="4"/>
        <v>3823.27</v>
      </c>
    </row>
    <row r="47" spans="1:8" ht="38.25">
      <c r="A47" s="149"/>
      <c r="B47" s="151"/>
      <c r="C47" s="159"/>
      <c r="D47" s="15" t="s">
        <v>68</v>
      </c>
      <c r="E47" s="3" t="str">
        <f>E37</f>
        <v>Mobil DOT4</v>
      </c>
      <c r="F47" s="3">
        <v>1</v>
      </c>
      <c r="G47" s="73">
        <f t="shared" si="3"/>
        <v>262.5</v>
      </c>
      <c r="H47" s="35">
        <f t="shared" si="4"/>
        <v>262.5</v>
      </c>
    </row>
    <row r="48" spans="1:8" ht="12.75">
      <c r="A48" s="149"/>
      <c r="B48" s="151"/>
      <c r="C48" s="159"/>
      <c r="D48" s="15" t="s">
        <v>22</v>
      </c>
      <c r="E48" s="2" t="str">
        <f>'[2]Запчасти'!$B$150</f>
        <v>MR571476</v>
      </c>
      <c r="F48" s="3">
        <v>1</v>
      </c>
      <c r="G48" s="73">
        <f t="shared" si="3"/>
        <v>2670.48</v>
      </c>
      <c r="H48" s="35">
        <f t="shared" si="4"/>
        <v>2670.48</v>
      </c>
    </row>
    <row r="49" spans="1:8" ht="25.5">
      <c r="A49" s="149"/>
      <c r="B49" s="151"/>
      <c r="C49" s="159"/>
      <c r="D49" s="70" t="s">
        <v>77</v>
      </c>
      <c r="E49" s="2" t="str">
        <f>E39</f>
        <v>MD199282</v>
      </c>
      <c r="F49" s="2">
        <v>1</v>
      </c>
      <c r="G49" s="68">
        <f>G39</f>
        <v>533.33</v>
      </c>
      <c r="H49" s="35">
        <f t="shared" si="4"/>
        <v>533.33</v>
      </c>
    </row>
    <row r="50" spans="1:8" ht="12.75">
      <c r="A50" s="149"/>
      <c r="B50" s="151"/>
      <c r="C50" s="159"/>
      <c r="D50" s="15"/>
      <c r="E50" s="2"/>
      <c r="F50" s="2"/>
      <c r="G50" s="68"/>
      <c r="H50" s="35">
        <f t="shared" si="4"/>
        <v>0</v>
      </c>
    </row>
    <row r="51" spans="1:8" ht="13.5" thickBot="1">
      <c r="A51" s="149"/>
      <c r="B51" s="151"/>
      <c r="C51" s="159"/>
      <c r="D51" s="15"/>
      <c r="E51" s="2"/>
      <c r="F51" s="2"/>
      <c r="G51" s="68"/>
      <c r="H51" s="35">
        <f t="shared" si="4"/>
        <v>0</v>
      </c>
    </row>
    <row r="52" spans="1:8" ht="14.25" thickBot="1" thickTop="1">
      <c r="A52" s="149"/>
      <c r="B52" s="196"/>
      <c r="C52" s="162"/>
      <c r="D52" s="46" t="s">
        <v>11</v>
      </c>
      <c r="E52" s="2"/>
      <c r="F52" s="2"/>
      <c r="G52" s="68"/>
      <c r="H52" s="36">
        <f>SUM(H42:H51)</f>
        <v>19574.600000000002</v>
      </c>
    </row>
    <row r="53" spans="1:8" ht="13.5" thickTop="1">
      <c r="A53" s="149"/>
      <c r="B53" s="184" t="str">
        <f>B7</f>
        <v>3,8 MIVEC</v>
      </c>
      <c r="C53" s="161" t="s">
        <v>1</v>
      </c>
      <c r="D53" s="47"/>
      <c r="E53" s="16"/>
      <c r="F53" s="16"/>
      <c r="G53" s="79"/>
      <c r="H53" s="35">
        <f>F53*G53</f>
        <v>0</v>
      </c>
    </row>
    <row r="54" spans="1:8" ht="12.75">
      <c r="A54" s="149"/>
      <c r="B54" s="159"/>
      <c r="C54" s="159"/>
      <c r="D54" s="15"/>
      <c r="E54" s="3"/>
      <c r="F54" s="3"/>
      <c r="G54" s="73"/>
      <c r="H54" s="35">
        <f aca="true" t="shared" si="5" ref="H54:H62">F54*G54</f>
        <v>0</v>
      </c>
    </row>
    <row r="55" spans="1:8" ht="12.75">
      <c r="A55" s="149"/>
      <c r="B55" s="159"/>
      <c r="C55" s="159"/>
      <c r="D55" s="15"/>
      <c r="E55" s="3"/>
      <c r="F55" s="3"/>
      <c r="G55" s="73"/>
      <c r="H55" s="35">
        <f t="shared" si="5"/>
        <v>0</v>
      </c>
    </row>
    <row r="56" spans="1:8" ht="12.75">
      <c r="A56" s="149"/>
      <c r="B56" s="159"/>
      <c r="C56" s="159"/>
      <c r="D56" s="70"/>
      <c r="E56" s="62"/>
      <c r="F56" s="62"/>
      <c r="G56" s="71"/>
      <c r="H56" s="27">
        <f>F56*G56</f>
        <v>0</v>
      </c>
    </row>
    <row r="57" spans="1:8" ht="12.75">
      <c r="A57" s="149"/>
      <c r="B57" s="159"/>
      <c r="C57" s="159"/>
      <c r="D57" s="70"/>
      <c r="E57" s="62"/>
      <c r="F57" s="62"/>
      <c r="G57" s="71"/>
      <c r="H57" s="27">
        <f t="shared" si="5"/>
        <v>0</v>
      </c>
    </row>
    <row r="58" spans="1:8" ht="12.75">
      <c r="A58" s="149"/>
      <c r="B58" s="159"/>
      <c r="C58" s="159"/>
      <c r="D58" s="70"/>
      <c r="E58" s="62"/>
      <c r="F58" s="62"/>
      <c r="G58" s="71"/>
      <c r="H58" s="27">
        <f t="shared" si="5"/>
        <v>0</v>
      </c>
    </row>
    <row r="59" spans="1:8" ht="12.75">
      <c r="A59" s="149"/>
      <c r="B59" s="159"/>
      <c r="C59" s="159"/>
      <c r="D59" s="70"/>
      <c r="E59" s="62"/>
      <c r="F59" s="62"/>
      <c r="G59" s="71"/>
      <c r="H59" s="27">
        <f t="shared" si="5"/>
        <v>0</v>
      </c>
    </row>
    <row r="60" spans="1:8" ht="12.75">
      <c r="A60" s="149"/>
      <c r="B60" s="159"/>
      <c r="C60" s="159"/>
      <c r="D60" s="70"/>
      <c r="E60" s="62"/>
      <c r="F60" s="62"/>
      <c r="G60" s="71"/>
      <c r="H60" s="27">
        <f t="shared" si="5"/>
        <v>0</v>
      </c>
    </row>
    <row r="61" spans="1:8" ht="12.75">
      <c r="A61" s="149"/>
      <c r="B61" s="159"/>
      <c r="C61" s="159"/>
      <c r="D61" s="70"/>
      <c r="E61" s="62"/>
      <c r="F61" s="62"/>
      <c r="G61" s="71"/>
      <c r="H61" s="27">
        <f t="shared" si="5"/>
        <v>0</v>
      </c>
    </row>
    <row r="62" spans="1:8" ht="13.5" thickBot="1">
      <c r="A62" s="149"/>
      <c r="B62" s="159"/>
      <c r="C62" s="159"/>
      <c r="D62" s="15"/>
      <c r="E62" s="3"/>
      <c r="F62" s="3"/>
      <c r="G62" s="73"/>
      <c r="H62" s="35">
        <f t="shared" si="5"/>
        <v>0</v>
      </c>
    </row>
    <row r="63" spans="1:8" ht="14.25" thickBot="1" thickTop="1">
      <c r="A63" s="149"/>
      <c r="B63" s="159"/>
      <c r="C63" s="162"/>
      <c r="D63" s="46" t="s">
        <v>11</v>
      </c>
      <c r="E63" s="132"/>
      <c r="F63" s="132"/>
      <c r="G63" s="177"/>
      <c r="H63" s="36">
        <f>SUM(H53:H62)</f>
        <v>0</v>
      </c>
    </row>
    <row r="64" spans="1:8" ht="13.5" thickTop="1">
      <c r="A64" s="149"/>
      <c r="B64" s="159"/>
      <c r="C64" s="161" t="s">
        <v>2</v>
      </c>
      <c r="D64" s="47" t="s">
        <v>4</v>
      </c>
      <c r="E64" s="16" t="str">
        <f>ТО15000!E67</f>
        <v>Oil 0W30 </v>
      </c>
      <c r="F64" s="16">
        <f>ТО15000!F67</f>
        <v>4.9</v>
      </c>
      <c r="G64" s="79">
        <f>ТО15000!G67</f>
        <v>571</v>
      </c>
      <c r="H64" s="35">
        <f>F64*G64</f>
        <v>2797.9</v>
      </c>
    </row>
    <row r="65" spans="1:8" ht="12.75">
      <c r="A65" s="149"/>
      <c r="B65" s="159"/>
      <c r="C65" s="159"/>
      <c r="D65" s="15" t="s">
        <v>7</v>
      </c>
      <c r="E65" s="3" t="str">
        <f>ТО15000!E68</f>
        <v>MD352626</v>
      </c>
      <c r="F65" s="3">
        <f>ТО15000!F68</f>
        <v>1</v>
      </c>
      <c r="G65" s="73">
        <f>ТО15000!G68</f>
        <v>965.07</v>
      </c>
      <c r="H65" s="35">
        <f aca="true" t="shared" si="6" ref="H65:H73">F65*G65</f>
        <v>965.07</v>
      </c>
    </row>
    <row r="66" spans="1:8" ht="12.75">
      <c r="A66" s="149"/>
      <c r="B66" s="159"/>
      <c r="C66" s="159"/>
      <c r="D66" s="15" t="s">
        <v>8</v>
      </c>
      <c r="E66" s="3" t="str">
        <f>ТО15000!E69</f>
        <v>7803A028</v>
      </c>
      <c r="F66" s="3">
        <f>ТО15000!F69</f>
        <v>1</v>
      </c>
      <c r="G66" s="73">
        <f>ТО15000!G69</f>
        <v>1259.17</v>
      </c>
      <c r="H66" s="35">
        <f t="shared" si="6"/>
        <v>1259.17</v>
      </c>
    </row>
    <row r="67" spans="1:8" ht="12.75">
      <c r="A67" s="149"/>
      <c r="B67" s="159"/>
      <c r="C67" s="159"/>
      <c r="D67" s="15" t="s">
        <v>20</v>
      </c>
      <c r="E67" s="3" t="str">
        <f>'[2]Запчасти'!$B$152</f>
        <v>1822A002</v>
      </c>
      <c r="F67" s="3">
        <v>6</v>
      </c>
      <c r="G67" s="72">
        <f>'[2]Запчасти'!$C$152</f>
        <v>1210.48</v>
      </c>
      <c r="H67" s="35">
        <f t="shared" si="6"/>
        <v>7262.88</v>
      </c>
    </row>
    <row r="68" spans="1:8" ht="25.5">
      <c r="A68" s="149"/>
      <c r="B68" s="159"/>
      <c r="C68" s="159"/>
      <c r="D68" s="15" t="s">
        <v>27</v>
      </c>
      <c r="E68" s="3" t="str">
        <f>'[2]Масла и технические жидкости'!$B$14</f>
        <v>Antifreeze Extra</v>
      </c>
      <c r="F68" s="3">
        <v>11</v>
      </c>
      <c r="G68" s="72">
        <f>'[2]Масла и технические жидкости'!$C$14</f>
        <v>347.57</v>
      </c>
      <c r="H68" s="35">
        <f t="shared" si="6"/>
        <v>3823.27</v>
      </c>
    </row>
    <row r="69" spans="1:8" ht="38.25">
      <c r="A69" s="149"/>
      <c r="B69" s="159"/>
      <c r="C69" s="159"/>
      <c r="D69" s="15" t="s">
        <v>68</v>
      </c>
      <c r="E69" s="3" t="str">
        <f>ТО30000!E65</f>
        <v>Mobil DOT4</v>
      </c>
      <c r="F69" s="3">
        <f>ТО30000!F65</f>
        <v>1</v>
      </c>
      <c r="G69" s="73">
        <f>ТО30000!G65</f>
        <v>262.5</v>
      </c>
      <c r="H69" s="35">
        <f t="shared" si="6"/>
        <v>262.5</v>
      </c>
    </row>
    <row r="70" spans="1:8" ht="12.75">
      <c r="A70" s="149"/>
      <c r="B70" s="159"/>
      <c r="C70" s="159"/>
      <c r="D70" s="15" t="s">
        <v>22</v>
      </c>
      <c r="E70" s="3" t="str">
        <f>ТО30000!E66</f>
        <v>MR571476</v>
      </c>
      <c r="F70" s="3">
        <f>ТО30000!F66</f>
        <v>1</v>
      </c>
      <c r="G70" s="73">
        <f>ТО30000!G66</f>
        <v>2670.48</v>
      </c>
      <c r="H70" s="35">
        <f t="shared" si="6"/>
        <v>2670.48</v>
      </c>
    </row>
    <row r="71" spans="1:8" ht="25.5">
      <c r="A71" s="149"/>
      <c r="B71" s="159"/>
      <c r="C71" s="159"/>
      <c r="D71" s="70" t="s">
        <v>77</v>
      </c>
      <c r="E71" s="62" t="str">
        <f>'[2]Запчасти'!$B$160</f>
        <v>MR561584</v>
      </c>
      <c r="F71" s="62">
        <v>1</v>
      </c>
      <c r="G71" s="71">
        <f>'[2]Запчасти'!$C$160</f>
        <v>508.39</v>
      </c>
      <c r="H71" s="35">
        <f t="shared" si="6"/>
        <v>508.39</v>
      </c>
    </row>
    <row r="72" spans="1:8" ht="12.75">
      <c r="A72" s="149"/>
      <c r="B72" s="159"/>
      <c r="C72" s="159"/>
      <c r="D72" s="70"/>
      <c r="E72" s="62"/>
      <c r="F72" s="62"/>
      <c r="G72" s="71"/>
      <c r="H72" s="35">
        <f t="shared" si="6"/>
        <v>0</v>
      </c>
    </row>
    <row r="73" spans="1:8" ht="13.5" thickBot="1">
      <c r="A73" s="149"/>
      <c r="B73" s="159"/>
      <c r="C73" s="159"/>
      <c r="D73" s="15"/>
      <c r="E73" s="3"/>
      <c r="F73" s="3"/>
      <c r="G73" s="73"/>
      <c r="H73" s="35">
        <f t="shared" si="6"/>
        <v>0</v>
      </c>
    </row>
    <row r="74" spans="1:8" ht="14.25" thickBot="1" thickTop="1">
      <c r="A74" s="150"/>
      <c r="B74" s="160"/>
      <c r="C74" s="160"/>
      <c r="D74" s="44" t="s">
        <v>11</v>
      </c>
      <c r="E74" s="180"/>
      <c r="F74" s="180"/>
      <c r="G74" s="181"/>
      <c r="H74" s="36">
        <f>SUM(H64:H73)</f>
        <v>19549.66</v>
      </c>
    </row>
    <row r="75" spans="1:8" ht="14.25" customHeight="1" thickBot="1" thickTop="1">
      <c r="A75" s="143" t="s">
        <v>74</v>
      </c>
      <c r="B75" s="145" t="str">
        <f>B12</f>
        <v>3,2 DI-D</v>
      </c>
      <c r="C75" s="8" t="s">
        <v>1</v>
      </c>
      <c r="D75" s="182"/>
      <c r="E75" s="182"/>
      <c r="F75" s="182"/>
      <c r="G75" s="182"/>
      <c r="H75" s="37">
        <f>H21+G3</f>
        <v>27907.35</v>
      </c>
    </row>
    <row r="76" spans="1:8" ht="14.25" thickBot="1" thickTop="1">
      <c r="A76" s="143"/>
      <c r="B76" s="146"/>
      <c r="C76" s="9" t="s">
        <v>2</v>
      </c>
      <c r="D76" s="173"/>
      <c r="E76" s="173"/>
      <c r="F76" s="173"/>
      <c r="G76" s="173"/>
      <c r="H76" s="37">
        <f>H31+G4</f>
        <v>27416.75</v>
      </c>
    </row>
    <row r="77" spans="1:8" ht="14.25" thickBot="1" thickTop="1">
      <c r="A77" s="143"/>
      <c r="B77" s="185">
        <v>3</v>
      </c>
      <c r="C77" s="9" t="s">
        <v>1</v>
      </c>
      <c r="D77" s="83"/>
      <c r="E77" s="83"/>
      <c r="F77" s="83"/>
      <c r="G77" s="91"/>
      <c r="H77" s="37">
        <f>H41+G5</f>
        <v>30367.800000000003</v>
      </c>
    </row>
    <row r="78" spans="1:8" ht="14.25" thickBot="1" thickTop="1">
      <c r="A78" s="143"/>
      <c r="B78" s="186"/>
      <c r="C78" s="9" t="s">
        <v>2</v>
      </c>
      <c r="D78" s="83"/>
      <c r="E78" s="83"/>
      <c r="F78" s="83"/>
      <c r="G78" s="91"/>
      <c r="H78" s="37">
        <f>H52+G6</f>
        <v>30367.800000000003</v>
      </c>
    </row>
    <row r="79" spans="1:8" ht="14.25" thickBot="1" thickTop="1">
      <c r="A79" s="143"/>
      <c r="B79" s="146" t="str">
        <f>B53</f>
        <v>3,8 MIVEC</v>
      </c>
      <c r="C79" s="9" t="s">
        <v>1</v>
      </c>
      <c r="D79" s="173"/>
      <c r="E79" s="173"/>
      <c r="F79" s="173"/>
      <c r="G79" s="173"/>
      <c r="H79" s="37"/>
    </row>
    <row r="80" spans="1:8" ht="14.25" thickBot="1" thickTop="1">
      <c r="A80" s="144"/>
      <c r="B80" s="147"/>
      <c r="C80" s="10" t="s">
        <v>2</v>
      </c>
      <c r="D80" s="174"/>
      <c r="E80" s="174"/>
      <c r="F80" s="174"/>
      <c r="G80" s="174"/>
      <c r="H80" s="37">
        <f>H74+G8</f>
        <v>30588.16</v>
      </c>
    </row>
    <row r="81" spans="1:8" ht="13.5" customHeight="1" thickBot="1" thickTop="1">
      <c r="A81" s="135" t="s">
        <v>75</v>
      </c>
      <c r="B81" s="163" t="str">
        <f>B75</f>
        <v>3,2 DI-D</v>
      </c>
      <c r="C81" s="11" t="s">
        <v>1</v>
      </c>
      <c r="D81" s="165"/>
      <c r="E81" s="165"/>
      <c r="F81" s="165"/>
      <c r="G81" s="165"/>
      <c r="H81" s="38">
        <f>H75+G10</f>
        <v>29133.85</v>
      </c>
    </row>
    <row r="82" spans="1:8" ht="14.25" thickBot="1" thickTop="1">
      <c r="A82" s="135"/>
      <c r="B82" s="164"/>
      <c r="C82" s="12" t="s">
        <v>2</v>
      </c>
      <c r="D82" s="166"/>
      <c r="E82" s="166"/>
      <c r="F82" s="166"/>
      <c r="G82" s="166"/>
      <c r="H82" s="38">
        <f>H76+G10</f>
        <v>28643.25</v>
      </c>
    </row>
    <row r="83" spans="1:8" ht="14.25" thickBot="1" thickTop="1">
      <c r="A83" s="135"/>
      <c r="B83" s="169">
        <v>3</v>
      </c>
      <c r="C83" s="12" t="s">
        <v>1</v>
      </c>
      <c r="D83" s="166"/>
      <c r="E83" s="166"/>
      <c r="F83" s="166"/>
      <c r="G83" s="118"/>
      <c r="H83" s="38">
        <f>H77+G10</f>
        <v>31594.300000000003</v>
      </c>
    </row>
    <row r="84" spans="1:8" ht="14.25" thickBot="1" thickTop="1">
      <c r="A84" s="135"/>
      <c r="B84" s="170"/>
      <c r="C84" s="12" t="s">
        <v>2</v>
      </c>
      <c r="D84" s="166"/>
      <c r="E84" s="166"/>
      <c r="F84" s="166"/>
      <c r="G84" s="118"/>
      <c r="H84" s="38">
        <f>H78+G10</f>
        <v>31594.300000000003</v>
      </c>
    </row>
    <row r="85" spans="1:8" ht="14.25" thickBot="1" thickTop="1">
      <c r="A85" s="135"/>
      <c r="B85" s="164" t="str">
        <f>B79</f>
        <v>3,8 MIVEC</v>
      </c>
      <c r="C85" s="12" t="s">
        <v>1</v>
      </c>
      <c r="D85" s="166"/>
      <c r="E85" s="166"/>
      <c r="F85" s="166"/>
      <c r="G85" s="166"/>
      <c r="H85" s="38"/>
    </row>
    <row r="86" spans="1:8" ht="14.25" thickBot="1" thickTop="1">
      <c r="A86" s="136"/>
      <c r="B86" s="167"/>
      <c r="C86" s="13" t="s">
        <v>2</v>
      </c>
      <c r="D86" s="168"/>
      <c r="E86" s="168"/>
      <c r="F86" s="168"/>
      <c r="G86" s="168"/>
      <c r="H86" s="38">
        <f>H80+G10</f>
        <v>31814.66</v>
      </c>
    </row>
    <row r="87" ht="13.5" thickTop="1"/>
  </sheetData>
  <sheetProtection/>
  <mergeCells count="55">
    <mergeCell ref="B53:B74"/>
    <mergeCell ref="E2:F2"/>
    <mergeCell ref="E3:F8"/>
    <mergeCell ref="E9:F9"/>
    <mergeCell ref="E10:F10"/>
    <mergeCell ref="B5:B6"/>
    <mergeCell ref="C53:C63"/>
    <mergeCell ref="C64:C74"/>
    <mergeCell ref="B32:B52"/>
    <mergeCell ref="C32:C41"/>
    <mergeCell ref="A12:A74"/>
    <mergeCell ref="B83:B84"/>
    <mergeCell ref="D83:G83"/>
    <mergeCell ref="D84:G84"/>
    <mergeCell ref="E31:G31"/>
    <mergeCell ref="E63:G63"/>
    <mergeCell ref="E74:G74"/>
    <mergeCell ref="B12:B31"/>
    <mergeCell ref="C12:C21"/>
    <mergeCell ref="C22:C31"/>
    <mergeCell ref="A75:A80"/>
    <mergeCell ref="B75:B76"/>
    <mergeCell ref="D75:G75"/>
    <mergeCell ref="D76:G76"/>
    <mergeCell ref="B79:B80"/>
    <mergeCell ref="D79:G79"/>
    <mergeCell ref="D80:G80"/>
    <mergeCell ref="B77:B78"/>
    <mergeCell ref="A81:A86"/>
    <mergeCell ref="B81:B82"/>
    <mergeCell ref="D81:G81"/>
    <mergeCell ref="D82:G82"/>
    <mergeCell ref="B85:B86"/>
    <mergeCell ref="D85:G85"/>
    <mergeCell ref="D86:G86"/>
    <mergeCell ref="C42:C52"/>
    <mergeCell ref="G8:H8"/>
    <mergeCell ref="G9:H9"/>
    <mergeCell ref="G10:H10"/>
    <mergeCell ref="G2:H2"/>
    <mergeCell ref="G3:H3"/>
    <mergeCell ref="G4:H4"/>
    <mergeCell ref="G5:H5"/>
    <mergeCell ref="G6:H6"/>
    <mergeCell ref="E21:G21"/>
    <mergeCell ref="A9:A10"/>
    <mergeCell ref="A1:C1"/>
    <mergeCell ref="D1:H1"/>
    <mergeCell ref="A2:C2"/>
    <mergeCell ref="A3:A8"/>
    <mergeCell ref="B3:B4"/>
    <mergeCell ref="B7:B8"/>
    <mergeCell ref="B9:C9"/>
    <mergeCell ref="B10:C10"/>
    <mergeCell ref="G7:H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L45" sqref="L45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28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ТО60000!B3</f>
        <v>3,2 DI-D</v>
      </c>
      <c r="C3" s="6" t="s">
        <v>1</v>
      </c>
      <c r="D3" s="42">
        <v>1.9</v>
      </c>
      <c r="E3" s="187">
        <f>'[1]Лист1'!$B$5</f>
        <v>2453</v>
      </c>
      <c r="F3" s="188"/>
      <c r="G3" s="116">
        <f>D3*E3</f>
        <v>4660.7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1.9</v>
      </c>
      <c r="E4" s="189"/>
      <c r="F4" s="190"/>
      <c r="G4" s="116">
        <f>D4*E3</f>
        <v>4660.7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42">
        <v>1.6</v>
      </c>
      <c r="E5" s="189"/>
      <c r="F5" s="190"/>
      <c r="G5" s="116">
        <f>D5*E3</f>
        <v>3924.8</v>
      </c>
      <c r="H5" s="1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1.6</v>
      </c>
      <c r="E6" s="189"/>
      <c r="F6" s="190"/>
      <c r="G6" s="116">
        <f>D6*E3</f>
        <v>3924.8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ТО60000!B7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1.6</v>
      </c>
      <c r="E8" s="191"/>
      <c r="F8" s="192"/>
      <c r="G8" s="139">
        <f>D8*E3</f>
        <v>3924.8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 t="s">
        <v>13</v>
      </c>
      <c r="C9" s="129"/>
      <c r="D9" s="15">
        <f>ТО15000!D9</f>
        <v>1.6</v>
      </c>
      <c r="E9" s="125">
        <f>'[1]Лист1'!$B$5</f>
        <v>2453</v>
      </c>
      <c r="F9" s="122"/>
      <c r="G9" s="126">
        <f>D9*E9</f>
        <v>3924.8</v>
      </c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'[1]Лист1'!$B$5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59" t="str">
        <f>B3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8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8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8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aca="true" t="shared" si="0" ref="H15:H21">F15*G15</f>
        <v>2044.62</v>
      </c>
    </row>
    <row r="16" spans="1:8" ht="15" customHeight="1">
      <c r="A16" s="148"/>
      <c r="B16" s="149"/>
      <c r="C16" s="159"/>
      <c r="D16" s="15"/>
      <c r="E16" s="3"/>
      <c r="F16" s="3"/>
      <c r="G16" s="73"/>
      <c r="H16" s="35">
        <f t="shared" si="0"/>
        <v>0</v>
      </c>
    </row>
    <row r="17" spans="1:8" ht="12.75">
      <c r="A17" s="148"/>
      <c r="B17" s="149"/>
      <c r="C17" s="159"/>
      <c r="D17" s="15"/>
      <c r="E17" s="3"/>
      <c r="F17" s="3"/>
      <c r="G17" s="73"/>
      <c r="H17" s="35">
        <f t="shared" si="0"/>
        <v>0</v>
      </c>
    </row>
    <row r="18" spans="1:8" ht="12.75">
      <c r="A18" s="148"/>
      <c r="B18" s="149"/>
      <c r="C18" s="159"/>
      <c r="D18" s="15"/>
      <c r="E18" s="3"/>
      <c r="F18" s="3"/>
      <c r="G18" s="73"/>
      <c r="H18" s="35">
        <f t="shared" si="0"/>
        <v>0</v>
      </c>
    </row>
    <row r="19" spans="1:8" ht="12.75">
      <c r="A19" s="148"/>
      <c r="B19" s="149"/>
      <c r="C19" s="159"/>
      <c r="D19" s="15"/>
      <c r="E19" s="3"/>
      <c r="F19" s="3"/>
      <c r="G19" s="73"/>
      <c r="H19" s="35">
        <f t="shared" si="0"/>
        <v>0</v>
      </c>
    </row>
    <row r="20" spans="1:8" ht="12.75">
      <c r="A20" s="148"/>
      <c r="B20" s="149"/>
      <c r="C20" s="159"/>
      <c r="D20" s="15"/>
      <c r="E20" s="3"/>
      <c r="F20" s="3"/>
      <c r="G20" s="73"/>
      <c r="H20" s="35">
        <f t="shared" si="0"/>
        <v>0</v>
      </c>
    </row>
    <row r="21" spans="1:8" ht="13.5" thickBot="1">
      <c r="A21" s="148"/>
      <c r="B21" s="149"/>
      <c r="C21" s="159"/>
      <c r="D21" s="15"/>
      <c r="E21" s="3"/>
      <c r="F21" s="3"/>
      <c r="G21" s="73"/>
      <c r="H21" s="35">
        <f t="shared" si="0"/>
        <v>0</v>
      </c>
    </row>
    <row r="22" spans="1:8" ht="14.25" thickBot="1" thickTop="1">
      <c r="A22" s="148"/>
      <c r="B22" s="149"/>
      <c r="C22" s="162"/>
      <c r="D22" s="46" t="s">
        <v>11</v>
      </c>
      <c r="E22" s="197"/>
      <c r="F22" s="197"/>
      <c r="G22" s="198"/>
      <c r="H22" s="36">
        <f>SUM(H12:H21)</f>
        <v>9009.35</v>
      </c>
    </row>
    <row r="23" spans="1:8" ht="13.5" thickTop="1">
      <c r="A23" s="148"/>
      <c r="B23" s="149"/>
      <c r="C23" s="159" t="s">
        <v>2</v>
      </c>
      <c r="D23" s="15" t="s">
        <v>4</v>
      </c>
      <c r="E23" s="16" t="str">
        <f>ТО15000!E23</f>
        <v>Oil 5W30 </v>
      </c>
      <c r="F23" s="16">
        <v>9.3</v>
      </c>
      <c r="G23" s="78">
        <f>ТО15000!G23</f>
        <v>508</v>
      </c>
      <c r="H23" s="35">
        <f>F23*G23</f>
        <v>4724.400000000001</v>
      </c>
    </row>
    <row r="24" spans="1:8" ht="12.75">
      <c r="A24" s="148"/>
      <c r="B24" s="149"/>
      <c r="C24" s="159"/>
      <c r="D24" s="15" t="s">
        <v>7</v>
      </c>
      <c r="E24" s="3" t="s">
        <v>63</v>
      </c>
      <c r="F24" s="3">
        <v>1</v>
      </c>
      <c r="G24" s="71">
        <f>'[2]Запчасти'!$C$155</f>
        <v>981.16</v>
      </c>
      <c r="H24" s="35">
        <f aca="true" t="shared" si="1" ref="H24:H32">F24*G24</f>
        <v>981.16</v>
      </c>
    </row>
    <row r="25" spans="1:8" ht="12.75">
      <c r="A25" s="148"/>
      <c r="B25" s="149"/>
      <c r="C25" s="159"/>
      <c r="D25" s="15" t="s">
        <v>8</v>
      </c>
      <c r="E25" s="3" t="s">
        <v>65</v>
      </c>
      <c r="F25" s="3">
        <v>1</v>
      </c>
      <c r="G25" s="71">
        <f>'[2]Запчасти'!$C$149</f>
        <v>1259.17</v>
      </c>
      <c r="H25" s="35">
        <f t="shared" si="1"/>
        <v>1259.17</v>
      </c>
    </row>
    <row r="26" spans="1:8" ht="12.75">
      <c r="A26" s="148"/>
      <c r="B26" s="149"/>
      <c r="C26" s="159"/>
      <c r="D26" s="17" t="s">
        <v>61</v>
      </c>
      <c r="E26" s="3" t="s">
        <v>66</v>
      </c>
      <c r="F26" s="3">
        <v>1</v>
      </c>
      <c r="G26" s="71">
        <f>'[2]Запчасти'!$C$157</f>
        <v>2044.62</v>
      </c>
      <c r="H26" s="35">
        <f t="shared" si="1"/>
        <v>2044.62</v>
      </c>
    </row>
    <row r="27" spans="1:8" ht="12.75">
      <c r="A27" s="148"/>
      <c r="B27" s="149"/>
      <c r="C27" s="159"/>
      <c r="D27" s="15"/>
      <c r="E27" s="3"/>
      <c r="F27" s="3"/>
      <c r="G27" s="73"/>
      <c r="H27" s="35">
        <f t="shared" si="1"/>
        <v>0</v>
      </c>
    </row>
    <row r="28" spans="1:8" ht="12.75">
      <c r="A28" s="148"/>
      <c r="B28" s="149"/>
      <c r="C28" s="159"/>
      <c r="D28" s="15"/>
      <c r="E28" s="3"/>
      <c r="F28" s="3"/>
      <c r="G28" s="73"/>
      <c r="H28" s="35">
        <f t="shared" si="1"/>
        <v>0</v>
      </c>
    </row>
    <row r="29" spans="1:8" ht="12.75">
      <c r="A29" s="148"/>
      <c r="B29" s="149"/>
      <c r="C29" s="159"/>
      <c r="D29" s="15"/>
      <c r="E29" s="3"/>
      <c r="F29" s="3"/>
      <c r="G29" s="73"/>
      <c r="H29" s="35">
        <f t="shared" si="1"/>
        <v>0</v>
      </c>
    </row>
    <row r="30" spans="1:8" ht="12.75">
      <c r="A30" s="148"/>
      <c r="B30" s="149"/>
      <c r="C30" s="159"/>
      <c r="D30" s="15"/>
      <c r="E30" s="3"/>
      <c r="F30" s="3"/>
      <c r="G30" s="73"/>
      <c r="H30" s="35">
        <f t="shared" si="1"/>
        <v>0</v>
      </c>
    </row>
    <row r="31" spans="1:8" ht="12.75">
      <c r="A31" s="148"/>
      <c r="B31" s="149"/>
      <c r="C31" s="159"/>
      <c r="D31" s="15"/>
      <c r="E31" s="3"/>
      <c r="F31" s="3"/>
      <c r="G31" s="73"/>
      <c r="H31" s="35">
        <f t="shared" si="1"/>
        <v>0</v>
      </c>
    </row>
    <row r="32" spans="1:8" ht="13.5" thickBot="1">
      <c r="A32" s="148"/>
      <c r="B32" s="149"/>
      <c r="C32" s="159"/>
      <c r="D32" s="15"/>
      <c r="E32" s="3"/>
      <c r="F32" s="3"/>
      <c r="G32" s="73"/>
      <c r="H32" s="35">
        <f t="shared" si="1"/>
        <v>0</v>
      </c>
    </row>
    <row r="33" spans="1:8" ht="14.25" thickBot="1" thickTop="1">
      <c r="A33" s="148"/>
      <c r="B33" s="150"/>
      <c r="C33" s="159"/>
      <c r="D33" s="46" t="s">
        <v>11</v>
      </c>
      <c r="E33" s="197"/>
      <c r="F33" s="197"/>
      <c r="G33" s="198"/>
      <c r="H33" s="36">
        <f>SUM(H23:H32)</f>
        <v>9009.35</v>
      </c>
    </row>
    <row r="34" spans="1:8" ht="13.5" thickTop="1">
      <c r="A34" s="148"/>
      <c r="B34" s="151">
        <v>3</v>
      </c>
      <c r="C34" s="161" t="s">
        <v>1</v>
      </c>
      <c r="D34" s="15" t="s">
        <v>4</v>
      </c>
      <c r="E34" s="16" t="str">
        <f>ТО15000!E34</f>
        <v>Oil 0W30 </v>
      </c>
      <c r="F34" s="2">
        <v>4.9</v>
      </c>
      <c r="G34" s="68">
        <f>ТО15000!G34</f>
        <v>571</v>
      </c>
      <c r="H34" s="35">
        <f>F34*G34</f>
        <v>2797.9</v>
      </c>
    </row>
    <row r="35" spans="1:8" ht="12.75">
      <c r="A35" s="148"/>
      <c r="B35" s="152"/>
      <c r="C35" s="159"/>
      <c r="D35" s="15" t="s">
        <v>7</v>
      </c>
      <c r="E35" s="2" t="str">
        <f>'[2]Запчасти'!$B$148</f>
        <v>MD352626</v>
      </c>
      <c r="F35" s="2">
        <v>1</v>
      </c>
      <c r="G35" s="68">
        <f>'[2]Запчасти'!$C$148</f>
        <v>965.07</v>
      </c>
      <c r="H35" s="35">
        <f aca="true" t="shared" si="2" ref="H35:H43">F35*G35</f>
        <v>965.07</v>
      </c>
    </row>
    <row r="36" spans="1:8" ht="12.75">
      <c r="A36" s="148"/>
      <c r="B36" s="152"/>
      <c r="C36" s="159"/>
      <c r="D36" s="15" t="s">
        <v>8</v>
      </c>
      <c r="E36" s="2" t="str">
        <f>'[2]Запчасти'!$B$149</f>
        <v>7803A028</v>
      </c>
      <c r="F36" s="2">
        <v>1</v>
      </c>
      <c r="G36" s="68">
        <f>'[2]Запчасти'!$C$149</f>
        <v>1259.17</v>
      </c>
      <c r="H36" s="35">
        <f t="shared" si="2"/>
        <v>1259.17</v>
      </c>
    </row>
    <row r="37" spans="1:8" ht="12.75">
      <c r="A37" s="148"/>
      <c r="B37" s="152"/>
      <c r="C37" s="159"/>
      <c r="D37" s="15"/>
      <c r="E37" s="3"/>
      <c r="F37" s="3"/>
      <c r="G37" s="3"/>
      <c r="H37" s="35">
        <f t="shared" si="2"/>
        <v>0</v>
      </c>
    </row>
    <row r="38" spans="1:8" ht="12.75">
      <c r="A38" s="148"/>
      <c r="B38" s="152"/>
      <c r="C38" s="159"/>
      <c r="D38" s="15"/>
      <c r="E38" s="3"/>
      <c r="F38" s="3"/>
      <c r="G38" s="3"/>
      <c r="H38" s="35">
        <f t="shared" si="2"/>
        <v>0</v>
      </c>
    </row>
    <row r="39" spans="1:8" ht="12.75">
      <c r="A39" s="148"/>
      <c r="B39" s="152"/>
      <c r="C39" s="159"/>
      <c r="D39" s="15"/>
      <c r="E39" s="3"/>
      <c r="F39" s="3"/>
      <c r="G39" s="3"/>
      <c r="H39" s="35">
        <f t="shared" si="2"/>
        <v>0</v>
      </c>
    </row>
    <row r="40" spans="1:8" ht="12.75">
      <c r="A40" s="148"/>
      <c r="B40" s="152"/>
      <c r="C40" s="159"/>
      <c r="D40" s="15"/>
      <c r="E40" s="3"/>
      <c r="F40" s="3"/>
      <c r="G40" s="3"/>
      <c r="H40" s="35">
        <f t="shared" si="2"/>
        <v>0</v>
      </c>
    </row>
    <row r="41" spans="1:8" ht="12.75">
      <c r="A41" s="148"/>
      <c r="B41" s="152"/>
      <c r="C41" s="159"/>
      <c r="D41" s="15"/>
      <c r="E41" s="3"/>
      <c r="F41" s="3"/>
      <c r="G41" s="3"/>
      <c r="H41" s="35">
        <f t="shared" si="2"/>
        <v>0</v>
      </c>
    </row>
    <row r="42" spans="1:8" ht="12.75">
      <c r="A42" s="148"/>
      <c r="B42" s="152"/>
      <c r="C42" s="159"/>
      <c r="D42" s="15"/>
      <c r="E42" s="3"/>
      <c r="F42" s="3"/>
      <c r="G42" s="3"/>
      <c r="H42" s="35">
        <f t="shared" si="2"/>
        <v>0</v>
      </c>
    </row>
    <row r="43" spans="1:8" ht="13.5" thickBot="1">
      <c r="A43" s="148"/>
      <c r="B43" s="152"/>
      <c r="C43" s="159"/>
      <c r="D43" s="15"/>
      <c r="E43" s="3"/>
      <c r="F43" s="3"/>
      <c r="G43" s="3"/>
      <c r="H43" s="35">
        <f t="shared" si="2"/>
        <v>0</v>
      </c>
    </row>
    <row r="44" spans="1:8" ht="14.25" thickBot="1" thickTop="1">
      <c r="A44" s="148"/>
      <c r="B44" s="152"/>
      <c r="C44" s="162"/>
      <c r="D44" s="46" t="s">
        <v>11</v>
      </c>
      <c r="E44" s="85"/>
      <c r="F44" s="85"/>
      <c r="G44" s="85"/>
      <c r="H44" s="36">
        <f>SUM(H34:H43)</f>
        <v>5022.14</v>
      </c>
    </row>
    <row r="45" spans="1:8" ht="13.5" thickTop="1">
      <c r="A45" s="148"/>
      <c r="B45" s="152"/>
      <c r="C45" s="159" t="s">
        <v>2</v>
      </c>
      <c r="D45" s="15" t="s">
        <v>4</v>
      </c>
      <c r="E45" s="16" t="str">
        <f>ТО15000!E45</f>
        <v>Oil 0W30 </v>
      </c>
      <c r="F45" s="2">
        <v>4.9</v>
      </c>
      <c r="G45" s="68">
        <f>ТО15000!G45</f>
        <v>571</v>
      </c>
      <c r="H45" s="35">
        <f>F45*G45</f>
        <v>2797.9</v>
      </c>
    </row>
    <row r="46" spans="1:8" ht="12.75">
      <c r="A46" s="148"/>
      <c r="B46" s="152"/>
      <c r="C46" s="159"/>
      <c r="D46" s="15" t="s">
        <v>7</v>
      </c>
      <c r="E46" s="2" t="str">
        <f>'[2]Запчасти'!$B$148</f>
        <v>MD352626</v>
      </c>
      <c r="F46" s="2">
        <v>1</v>
      </c>
      <c r="G46" s="68">
        <f>'[2]Запчасти'!$C$148</f>
        <v>965.07</v>
      </c>
      <c r="H46" s="35">
        <f aca="true" t="shared" si="3" ref="H46:H54">F46*G46</f>
        <v>965.07</v>
      </c>
    </row>
    <row r="47" spans="1:8" ht="12.75">
      <c r="A47" s="148"/>
      <c r="B47" s="152"/>
      <c r="C47" s="159"/>
      <c r="D47" s="15" t="s">
        <v>8</v>
      </c>
      <c r="E47" s="2" t="str">
        <f>'[2]Запчасти'!$B$149</f>
        <v>7803A028</v>
      </c>
      <c r="F47" s="2">
        <v>1</v>
      </c>
      <c r="G47" s="68">
        <f>'[2]Запчасти'!$C$149</f>
        <v>1259.17</v>
      </c>
      <c r="H47" s="35">
        <f t="shared" si="3"/>
        <v>1259.17</v>
      </c>
    </row>
    <row r="48" spans="1:8" ht="12.75">
      <c r="A48" s="148"/>
      <c r="B48" s="152"/>
      <c r="C48" s="159"/>
      <c r="D48" s="15"/>
      <c r="E48" s="3"/>
      <c r="F48" s="3"/>
      <c r="G48" s="3"/>
      <c r="H48" s="35">
        <f t="shared" si="3"/>
        <v>0</v>
      </c>
    </row>
    <row r="49" spans="1:8" ht="12.75">
      <c r="A49" s="148"/>
      <c r="B49" s="152"/>
      <c r="C49" s="159"/>
      <c r="D49" s="15"/>
      <c r="E49" s="3"/>
      <c r="F49" s="3"/>
      <c r="G49" s="3"/>
      <c r="H49" s="35">
        <f t="shared" si="3"/>
        <v>0</v>
      </c>
    </row>
    <row r="50" spans="1:8" ht="12.75">
      <c r="A50" s="148"/>
      <c r="B50" s="152"/>
      <c r="C50" s="159"/>
      <c r="D50" s="15"/>
      <c r="E50" s="3"/>
      <c r="F50" s="3"/>
      <c r="G50" s="3"/>
      <c r="H50" s="35">
        <f t="shared" si="3"/>
        <v>0</v>
      </c>
    </row>
    <row r="51" spans="1:8" ht="12.75">
      <c r="A51" s="148"/>
      <c r="B51" s="152"/>
      <c r="C51" s="159"/>
      <c r="D51" s="15"/>
      <c r="E51" s="3"/>
      <c r="F51" s="3"/>
      <c r="G51" s="3"/>
      <c r="H51" s="35">
        <f t="shared" si="3"/>
        <v>0</v>
      </c>
    </row>
    <row r="52" spans="1:8" ht="12.75">
      <c r="A52" s="148"/>
      <c r="B52" s="152"/>
      <c r="C52" s="159"/>
      <c r="D52" s="15"/>
      <c r="E52" s="3"/>
      <c r="F52" s="3"/>
      <c r="G52" s="3"/>
      <c r="H52" s="35">
        <f t="shared" si="3"/>
        <v>0</v>
      </c>
    </row>
    <row r="53" spans="1:8" ht="12.75">
      <c r="A53" s="148"/>
      <c r="B53" s="152"/>
      <c r="C53" s="159"/>
      <c r="D53" s="15"/>
      <c r="E53" s="3"/>
      <c r="F53" s="3"/>
      <c r="G53" s="3"/>
      <c r="H53" s="35">
        <f t="shared" si="3"/>
        <v>0</v>
      </c>
    </row>
    <row r="54" spans="1:8" ht="13.5" thickBot="1">
      <c r="A54" s="148"/>
      <c r="B54" s="152"/>
      <c r="C54" s="159"/>
      <c r="D54" s="15"/>
      <c r="E54" s="3"/>
      <c r="F54" s="3"/>
      <c r="G54" s="3"/>
      <c r="H54" s="35">
        <f t="shared" si="3"/>
        <v>0</v>
      </c>
    </row>
    <row r="55" spans="1:8" ht="14.25" thickBot="1" thickTop="1">
      <c r="A55" s="148"/>
      <c r="B55" s="153"/>
      <c r="C55" s="159"/>
      <c r="D55" s="46" t="s">
        <v>11</v>
      </c>
      <c r="E55" s="3"/>
      <c r="F55" s="3"/>
      <c r="G55" s="3"/>
      <c r="H55" s="36">
        <f>SUM(H45:H54)</f>
        <v>5022.14</v>
      </c>
    </row>
    <row r="56" spans="1:8" ht="13.5" thickTop="1">
      <c r="A56" s="148"/>
      <c r="B56" s="171" t="str">
        <f>B7</f>
        <v>3,8 MIVEC</v>
      </c>
      <c r="C56" s="161" t="s">
        <v>1</v>
      </c>
      <c r="D56" s="47"/>
      <c r="E56" s="16"/>
      <c r="F56" s="16"/>
      <c r="G56" s="79"/>
      <c r="H56" s="35">
        <f>F56*G56</f>
        <v>0</v>
      </c>
    </row>
    <row r="57" spans="1:8" ht="12.75">
      <c r="A57" s="148"/>
      <c r="B57" s="171"/>
      <c r="C57" s="159"/>
      <c r="D57" s="15"/>
      <c r="E57" s="3"/>
      <c r="F57" s="3"/>
      <c r="G57" s="73"/>
      <c r="H57" s="35">
        <f aca="true" t="shared" si="4" ref="H57:H65">F57*G57</f>
        <v>0</v>
      </c>
    </row>
    <row r="58" spans="1:8" ht="12.75">
      <c r="A58" s="148"/>
      <c r="B58" s="171"/>
      <c r="C58" s="159"/>
      <c r="D58" s="15"/>
      <c r="E58" s="3"/>
      <c r="F58" s="3"/>
      <c r="G58" s="73"/>
      <c r="H58" s="35">
        <f t="shared" si="4"/>
        <v>0</v>
      </c>
    </row>
    <row r="59" spans="1:8" ht="12.75">
      <c r="A59" s="148"/>
      <c r="B59" s="171"/>
      <c r="C59" s="159"/>
      <c r="D59" s="15"/>
      <c r="E59" s="3"/>
      <c r="F59" s="3"/>
      <c r="G59" s="73"/>
      <c r="H59" s="35">
        <f t="shared" si="4"/>
        <v>0</v>
      </c>
    </row>
    <row r="60" spans="1:8" ht="12.75">
      <c r="A60" s="148"/>
      <c r="B60" s="171"/>
      <c r="C60" s="159"/>
      <c r="D60" s="15"/>
      <c r="E60" s="3"/>
      <c r="F60" s="3"/>
      <c r="G60" s="73"/>
      <c r="H60" s="35">
        <f t="shared" si="4"/>
        <v>0</v>
      </c>
    </row>
    <row r="61" spans="1:8" ht="12.75">
      <c r="A61" s="148"/>
      <c r="B61" s="171"/>
      <c r="C61" s="159"/>
      <c r="D61" s="15"/>
      <c r="E61" s="3"/>
      <c r="F61" s="3"/>
      <c r="G61" s="73"/>
      <c r="H61" s="35">
        <f t="shared" si="4"/>
        <v>0</v>
      </c>
    </row>
    <row r="62" spans="1:8" ht="12.75">
      <c r="A62" s="148"/>
      <c r="B62" s="171"/>
      <c r="C62" s="159"/>
      <c r="D62" s="15"/>
      <c r="E62" s="3"/>
      <c r="F62" s="3"/>
      <c r="G62" s="73"/>
      <c r="H62" s="35">
        <f t="shared" si="4"/>
        <v>0</v>
      </c>
    </row>
    <row r="63" spans="1:8" ht="12.75">
      <c r="A63" s="148"/>
      <c r="B63" s="171"/>
      <c r="C63" s="159"/>
      <c r="D63" s="15"/>
      <c r="E63" s="3"/>
      <c r="F63" s="3"/>
      <c r="G63" s="73"/>
      <c r="H63" s="35">
        <f t="shared" si="4"/>
        <v>0</v>
      </c>
    </row>
    <row r="64" spans="1:8" ht="12.75">
      <c r="A64" s="148"/>
      <c r="B64" s="171"/>
      <c r="C64" s="159"/>
      <c r="D64" s="15"/>
      <c r="E64" s="3"/>
      <c r="F64" s="3"/>
      <c r="G64" s="73"/>
      <c r="H64" s="35">
        <f t="shared" si="4"/>
        <v>0</v>
      </c>
    </row>
    <row r="65" spans="1:8" ht="13.5" thickBot="1">
      <c r="A65" s="148"/>
      <c r="B65" s="171"/>
      <c r="C65" s="159"/>
      <c r="D65" s="15"/>
      <c r="E65" s="3"/>
      <c r="F65" s="3"/>
      <c r="G65" s="73"/>
      <c r="H65" s="35">
        <f t="shared" si="4"/>
        <v>0</v>
      </c>
    </row>
    <row r="66" spans="1:8" ht="14.25" thickBot="1" thickTop="1">
      <c r="A66" s="148"/>
      <c r="B66" s="171"/>
      <c r="C66" s="162"/>
      <c r="D66" s="46" t="s">
        <v>11</v>
      </c>
      <c r="E66" s="197"/>
      <c r="F66" s="197"/>
      <c r="G66" s="198"/>
      <c r="H66" s="36">
        <f>SUM(H56:H65)</f>
        <v>0</v>
      </c>
    </row>
    <row r="67" spans="1:8" ht="13.5" thickTop="1">
      <c r="A67" s="148"/>
      <c r="B67" s="171"/>
      <c r="C67" s="159" t="s">
        <v>2</v>
      </c>
      <c r="D67" s="47" t="s">
        <v>4</v>
      </c>
      <c r="E67" s="16" t="str">
        <f>ТО15000!E67</f>
        <v>Oil 0W30 </v>
      </c>
      <c r="F67" s="16">
        <f>ТО15000!F67</f>
        <v>4.9</v>
      </c>
      <c r="G67" s="79">
        <f>ТО15000!G67</f>
        <v>571</v>
      </c>
      <c r="H67" s="35">
        <f>F67*G67</f>
        <v>2797.9</v>
      </c>
    </row>
    <row r="68" spans="1:8" ht="12.75">
      <c r="A68" s="148"/>
      <c r="B68" s="171"/>
      <c r="C68" s="159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965.07</v>
      </c>
      <c r="H68" s="35">
        <f aca="true" t="shared" si="5" ref="H68:H76">F68*G68</f>
        <v>965.07</v>
      </c>
    </row>
    <row r="69" spans="1:8" ht="12.75">
      <c r="A69" s="148"/>
      <c r="B69" s="171"/>
      <c r="C69" s="159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1259.17</v>
      </c>
      <c r="H69" s="35">
        <f t="shared" si="5"/>
        <v>1259.17</v>
      </c>
    </row>
    <row r="70" spans="1:8" ht="12.75">
      <c r="A70" s="148"/>
      <c r="B70" s="171"/>
      <c r="C70" s="159"/>
      <c r="D70" s="15"/>
      <c r="E70" s="3"/>
      <c r="F70" s="3"/>
      <c r="G70" s="73"/>
      <c r="H70" s="35">
        <f t="shared" si="5"/>
        <v>0</v>
      </c>
    </row>
    <row r="71" spans="1:8" ht="12.75">
      <c r="A71" s="148"/>
      <c r="B71" s="171"/>
      <c r="C71" s="159"/>
      <c r="D71" s="15"/>
      <c r="E71" s="3"/>
      <c r="F71" s="3"/>
      <c r="G71" s="73"/>
      <c r="H71" s="35">
        <f t="shared" si="5"/>
        <v>0</v>
      </c>
    </row>
    <row r="72" spans="1:8" ht="12.75">
      <c r="A72" s="148"/>
      <c r="B72" s="171"/>
      <c r="C72" s="159"/>
      <c r="D72" s="15"/>
      <c r="E72" s="3"/>
      <c r="F72" s="3"/>
      <c r="G72" s="73"/>
      <c r="H72" s="35">
        <f t="shared" si="5"/>
        <v>0</v>
      </c>
    </row>
    <row r="73" spans="1:8" ht="12.75">
      <c r="A73" s="148"/>
      <c r="B73" s="171"/>
      <c r="C73" s="159"/>
      <c r="D73" s="15"/>
      <c r="E73" s="3"/>
      <c r="F73" s="3"/>
      <c r="G73" s="73"/>
      <c r="H73" s="35">
        <f t="shared" si="5"/>
        <v>0</v>
      </c>
    </row>
    <row r="74" spans="1:8" ht="12.75">
      <c r="A74" s="149"/>
      <c r="B74" s="171"/>
      <c r="C74" s="159"/>
      <c r="D74" s="15"/>
      <c r="E74" s="3"/>
      <c r="F74" s="3"/>
      <c r="G74" s="73"/>
      <c r="H74" s="35">
        <f t="shared" si="5"/>
        <v>0</v>
      </c>
    </row>
    <row r="75" spans="1:8" ht="12.75">
      <c r="A75" s="149"/>
      <c r="B75" s="171"/>
      <c r="C75" s="159"/>
      <c r="D75" s="15"/>
      <c r="E75" s="3"/>
      <c r="F75" s="3"/>
      <c r="G75" s="73"/>
      <c r="H75" s="35">
        <f t="shared" si="5"/>
        <v>0</v>
      </c>
    </row>
    <row r="76" spans="1:8" ht="13.5" thickBot="1">
      <c r="A76" s="149"/>
      <c r="B76" s="171"/>
      <c r="C76" s="159"/>
      <c r="D76" s="15"/>
      <c r="E76" s="3"/>
      <c r="F76" s="3"/>
      <c r="G76" s="73"/>
      <c r="H76" s="35">
        <f t="shared" si="5"/>
        <v>0</v>
      </c>
    </row>
    <row r="77" spans="1:8" ht="14.25" thickBot="1" thickTop="1">
      <c r="A77" s="150"/>
      <c r="B77" s="172"/>
      <c r="C77" s="160"/>
      <c r="D77" s="44" t="s">
        <v>11</v>
      </c>
      <c r="E77" s="158"/>
      <c r="F77" s="158"/>
      <c r="G77" s="172"/>
      <c r="H77" s="36">
        <f>SUM(H67:H76)</f>
        <v>5022.14</v>
      </c>
    </row>
    <row r="78" spans="1:8" ht="14.25" customHeight="1" thickBot="1" thickTop="1">
      <c r="A78" s="143" t="s">
        <v>74</v>
      </c>
      <c r="B78" s="145" t="str">
        <f>B12</f>
        <v>3,2 DI-D</v>
      </c>
      <c r="C78" s="8" t="s">
        <v>1</v>
      </c>
      <c r="D78" s="182"/>
      <c r="E78" s="182"/>
      <c r="F78" s="182"/>
      <c r="G78" s="182"/>
      <c r="H78" s="37">
        <f>H22+G3</f>
        <v>13670.05</v>
      </c>
    </row>
    <row r="79" spans="1:8" ht="14.25" thickBot="1" thickTop="1">
      <c r="A79" s="143"/>
      <c r="B79" s="146"/>
      <c r="C79" s="9" t="s">
        <v>2</v>
      </c>
      <c r="D79" s="173"/>
      <c r="E79" s="173"/>
      <c r="F79" s="173"/>
      <c r="G79" s="173"/>
      <c r="H79" s="37">
        <f>H33+G4</f>
        <v>13670.05</v>
      </c>
    </row>
    <row r="80" spans="1:8" ht="14.25" thickBot="1" thickTop="1">
      <c r="A80" s="143"/>
      <c r="B80" s="185">
        <v>3</v>
      </c>
      <c r="C80" s="9" t="s">
        <v>1</v>
      </c>
      <c r="D80" s="83"/>
      <c r="E80" s="83"/>
      <c r="F80" s="83"/>
      <c r="G80" s="83"/>
      <c r="H80" s="37">
        <f>H44+G5</f>
        <v>8946.94</v>
      </c>
    </row>
    <row r="81" spans="1:8" ht="14.25" thickBot="1" thickTop="1">
      <c r="A81" s="143"/>
      <c r="B81" s="186"/>
      <c r="C81" s="9" t="s">
        <v>2</v>
      </c>
      <c r="D81" s="83"/>
      <c r="E81" s="83"/>
      <c r="F81" s="83"/>
      <c r="G81" s="83"/>
      <c r="H81" s="37">
        <f>H55+G6</f>
        <v>8946.94</v>
      </c>
    </row>
    <row r="82" spans="1:8" ht="14.25" thickBot="1" thickTop="1">
      <c r="A82" s="143"/>
      <c r="B82" s="146" t="str">
        <f>B56</f>
        <v>3,8 MIVEC</v>
      </c>
      <c r="C82" s="9" t="s">
        <v>1</v>
      </c>
      <c r="D82" s="173"/>
      <c r="E82" s="173"/>
      <c r="F82" s="173"/>
      <c r="G82" s="173"/>
      <c r="H82" s="37"/>
    </row>
    <row r="83" spans="1:8" ht="14.25" thickBot="1" thickTop="1">
      <c r="A83" s="144"/>
      <c r="B83" s="147"/>
      <c r="C83" s="10" t="s">
        <v>2</v>
      </c>
      <c r="D83" s="174"/>
      <c r="E83" s="174"/>
      <c r="F83" s="174"/>
      <c r="G83" s="174"/>
      <c r="H83" s="37">
        <f>H77+G8</f>
        <v>8946.94</v>
      </c>
    </row>
    <row r="84" spans="1:8" ht="13.5" customHeight="1" thickBot="1" thickTop="1">
      <c r="A84" s="135" t="s">
        <v>75</v>
      </c>
      <c r="B84" s="163" t="str">
        <f>B78</f>
        <v>3,2 DI-D</v>
      </c>
      <c r="C84" s="11" t="s">
        <v>1</v>
      </c>
      <c r="D84" s="165"/>
      <c r="E84" s="165"/>
      <c r="F84" s="165"/>
      <c r="G84" s="165"/>
      <c r="H84" s="38">
        <f>H78+G9+G10</f>
        <v>18821.35</v>
      </c>
    </row>
    <row r="85" spans="1:8" ht="14.25" thickBot="1" thickTop="1">
      <c r="A85" s="135"/>
      <c r="B85" s="164"/>
      <c r="C85" s="12" t="s">
        <v>2</v>
      </c>
      <c r="D85" s="166"/>
      <c r="E85" s="166"/>
      <c r="F85" s="166"/>
      <c r="G85" s="166"/>
      <c r="H85" s="38">
        <f>H79+G9+G10</f>
        <v>18821.35</v>
      </c>
    </row>
    <row r="86" spans="1:8" ht="14.25" thickBot="1" thickTop="1">
      <c r="A86" s="135"/>
      <c r="B86" s="169">
        <v>3</v>
      </c>
      <c r="C86" s="12" t="s">
        <v>1</v>
      </c>
      <c r="D86" s="166"/>
      <c r="E86" s="166"/>
      <c r="F86" s="166"/>
      <c r="G86" s="118"/>
      <c r="H86" s="38">
        <f>H80+G9+G10</f>
        <v>14098.240000000002</v>
      </c>
    </row>
    <row r="87" spans="1:8" ht="14.25" thickBot="1" thickTop="1">
      <c r="A87" s="135"/>
      <c r="B87" s="170"/>
      <c r="C87" s="12" t="s">
        <v>2</v>
      </c>
      <c r="D87" s="166"/>
      <c r="E87" s="166"/>
      <c r="F87" s="166"/>
      <c r="G87" s="118"/>
      <c r="H87" s="38">
        <f>H81+G9+G10</f>
        <v>14098.240000000002</v>
      </c>
    </row>
    <row r="88" spans="1:8" ht="14.25" thickBot="1" thickTop="1">
      <c r="A88" s="135"/>
      <c r="B88" s="164" t="str">
        <f>B82</f>
        <v>3,8 MIVEC</v>
      </c>
      <c r="C88" s="12" t="s">
        <v>1</v>
      </c>
      <c r="D88" s="166"/>
      <c r="E88" s="166"/>
      <c r="F88" s="166"/>
      <c r="G88" s="166"/>
      <c r="H88" s="38"/>
    </row>
    <row r="89" spans="1:8" ht="14.25" thickBot="1" thickTop="1">
      <c r="A89" s="136"/>
      <c r="B89" s="167"/>
      <c r="C89" s="13" t="s">
        <v>2</v>
      </c>
      <c r="D89" s="168"/>
      <c r="E89" s="168"/>
      <c r="F89" s="168"/>
      <c r="G89" s="168"/>
      <c r="H89" s="38">
        <f>H83+G9+G10</f>
        <v>14098.240000000002</v>
      </c>
    </row>
    <row r="90" ht="13.5" thickTop="1"/>
  </sheetData>
  <sheetProtection/>
  <mergeCells count="55">
    <mergeCell ref="E2:F2"/>
    <mergeCell ref="E3:F8"/>
    <mergeCell ref="E9:F9"/>
    <mergeCell ref="E10:F10"/>
    <mergeCell ref="B5:B6"/>
    <mergeCell ref="G5:H5"/>
    <mergeCell ref="G6:H6"/>
    <mergeCell ref="G7:H7"/>
    <mergeCell ref="G8:H8"/>
    <mergeCell ref="B34:B55"/>
    <mergeCell ref="C34:C44"/>
    <mergeCell ref="C45:C55"/>
    <mergeCell ref="G10:H10"/>
    <mergeCell ref="G9:H9"/>
    <mergeCell ref="A78:A83"/>
    <mergeCell ref="B78:B79"/>
    <mergeCell ref="B56:B77"/>
    <mergeCell ref="C56:C66"/>
    <mergeCell ref="E66:G66"/>
    <mergeCell ref="A84:A89"/>
    <mergeCell ref="B84:B85"/>
    <mergeCell ref="B80:B81"/>
    <mergeCell ref="B86:B87"/>
    <mergeCell ref="D84:G84"/>
    <mergeCell ref="D85:G85"/>
    <mergeCell ref="B88:B89"/>
    <mergeCell ref="D88:G88"/>
    <mergeCell ref="D89:G89"/>
    <mergeCell ref="D86:G86"/>
    <mergeCell ref="D87:G87"/>
    <mergeCell ref="D78:G78"/>
    <mergeCell ref="D79:G79"/>
    <mergeCell ref="B82:B83"/>
    <mergeCell ref="D82:G82"/>
    <mergeCell ref="D83:G83"/>
    <mergeCell ref="C67:C77"/>
    <mergeCell ref="E77:G77"/>
    <mergeCell ref="G2:H2"/>
    <mergeCell ref="G3:H3"/>
    <mergeCell ref="A12:A77"/>
    <mergeCell ref="B12:B33"/>
    <mergeCell ref="C12:C22"/>
    <mergeCell ref="A9:A10"/>
    <mergeCell ref="B9:C9"/>
    <mergeCell ref="E22:G22"/>
    <mergeCell ref="C23:C33"/>
    <mergeCell ref="E33:G33"/>
    <mergeCell ref="A1:C1"/>
    <mergeCell ref="D1:H1"/>
    <mergeCell ref="A2:C2"/>
    <mergeCell ref="B10:C10"/>
    <mergeCell ref="A3:A8"/>
    <mergeCell ref="B3:B4"/>
    <mergeCell ref="B7:B8"/>
    <mergeCell ref="G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selection activeCell="E79" sqref="E79:G79"/>
    </sheetView>
  </sheetViews>
  <sheetFormatPr defaultColWidth="9.00390625" defaultRowHeight="12.75"/>
  <cols>
    <col min="1" max="1" width="20.375" style="1" customWidth="1"/>
    <col min="2" max="2" width="11.00390625" style="1" bestFit="1" customWidth="1"/>
    <col min="3" max="3" width="17.625" style="1" customWidth="1"/>
    <col min="4" max="4" width="20.00390625" style="55" customWidth="1"/>
    <col min="5" max="5" width="34.25390625" style="4" customWidth="1"/>
    <col min="6" max="6" width="19.625" style="4" bestFit="1" customWidth="1"/>
    <col min="7" max="7" width="15.25390625" style="39" customWidth="1"/>
    <col min="8" max="8" width="12.25390625" style="39" customWidth="1"/>
    <col min="9" max="9" width="20.375" style="1" customWidth="1"/>
    <col min="10" max="10" width="19.00390625" style="1" customWidth="1"/>
    <col min="11" max="11" width="15.875" style="33" customWidth="1"/>
    <col min="12" max="12" width="2.625" style="1" customWidth="1"/>
    <col min="13" max="16384" width="9.125" style="1" customWidth="1"/>
  </cols>
  <sheetData>
    <row r="1" spans="1:11" ht="17.25" thickBot="1" thickTop="1">
      <c r="A1" s="193" t="str">
        <f>ТО15000!A1</f>
        <v>Pajero IV (BK)</v>
      </c>
      <c r="B1" s="194"/>
      <c r="C1" s="194"/>
      <c r="D1" s="128" t="s">
        <v>30</v>
      </c>
      <c r="E1" s="129"/>
      <c r="F1" s="129"/>
      <c r="G1" s="129"/>
      <c r="H1" s="130"/>
      <c r="J1" s="33"/>
      <c r="K1" s="1"/>
    </row>
    <row r="2" spans="1:11" ht="24" customHeight="1" thickTop="1">
      <c r="A2" s="131"/>
      <c r="B2" s="132"/>
      <c r="C2" s="132"/>
      <c r="D2" s="49" t="s">
        <v>15</v>
      </c>
      <c r="E2" s="141" t="s">
        <v>72</v>
      </c>
      <c r="F2" s="142"/>
      <c r="G2" s="114" t="s">
        <v>71</v>
      </c>
      <c r="H2" s="115"/>
      <c r="J2" s="33"/>
      <c r="K2" s="1"/>
    </row>
    <row r="3" spans="1:20" ht="12.75">
      <c r="A3" s="135" t="s">
        <v>48</v>
      </c>
      <c r="B3" s="137" t="str">
        <f>ТО75000!B3</f>
        <v>3,2 DI-D</v>
      </c>
      <c r="C3" s="6" t="s">
        <v>1</v>
      </c>
      <c r="D3" s="50">
        <v>3.8</v>
      </c>
      <c r="E3" s="211">
        <f>ТО15000!E3</f>
        <v>2453</v>
      </c>
      <c r="F3" s="120"/>
      <c r="G3" s="116">
        <f>D3*E3</f>
        <v>9321.4</v>
      </c>
      <c r="H3" s="117"/>
      <c r="I3" s="2"/>
      <c r="J3" s="68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35"/>
      <c r="B4" s="137"/>
      <c r="C4" s="6" t="s">
        <v>2</v>
      </c>
      <c r="D4" s="50">
        <v>4.1</v>
      </c>
      <c r="E4" s="212"/>
      <c r="F4" s="122"/>
      <c r="G4" s="116">
        <f>D4*E3</f>
        <v>10057.3</v>
      </c>
      <c r="H4" s="117"/>
      <c r="I4" s="2"/>
      <c r="J4" s="68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35"/>
      <c r="B5" s="169">
        <v>3</v>
      </c>
      <c r="C5" s="6" t="s">
        <v>1</v>
      </c>
      <c r="D5" s="50">
        <v>5.2</v>
      </c>
      <c r="E5" s="212"/>
      <c r="F5" s="122"/>
      <c r="G5" s="116">
        <f>D5*E3</f>
        <v>12755.6</v>
      </c>
      <c r="H5" s="118"/>
      <c r="I5" s="2"/>
      <c r="J5" s="68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35"/>
      <c r="B6" s="170"/>
      <c r="C6" s="6" t="s">
        <v>2</v>
      </c>
      <c r="D6" s="50">
        <v>5.2</v>
      </c>
      <c r="E6" s="212"/>
      <c r="F6" s="122"/>
      <c r="G6" s="116">
        <f>D6*E3</f>
        <v>12755.6</v>
      </c>
      <c r="H6" s="118"/>
      <c r="I6" s="2"/>
      <c r="J6" s="68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135"/>
      <c r="B7" s="137" t="str">
        <f>ТО75000!B7</f>
        <v>3,8 MIVEC</v>
      </c>
      <c r="C7" s="6" t="s">
        <v>1</v>
      </c>
      <c r="D7" s="50"/>
      <c r="E7" s="212"/>
      <c r="F7" s="122"/>
      <c r="G7" s="116"/>
      <c r="H7" s="117"/>
      <c r="I7" s="2"/>
      <c r="J7" s="68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3.5" thickBot="1">
      <c r="A8" s="136"/>
      <c r="B8" s="138"/>
      <c r="C8" s="7" t="s">
        <v>2</v>
      </c>
      <c r="D8" s="51">
        <v>5.2</v>
      </c>
      <c r="E8" s="213"/>
      <c r="F8" s="124"/>
      <c r="G8" s="139">
        <f>D8*E3</f>
        <v>12755.6</v>
      </c>
      <c r="H8" s="140"/>
      <c r="I8" s="2"/>
      <c r="J8" s="68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3.5" customHeight="1" thickTop="1">
      <c r="A9" s="148"/>
      <c r="B9" s="63" t="str">
        <f>B7</f>
        <v>3,8 MIVEC</v>
      </c>
      <c r="C9" s="2" t="s">
        <v>49</v>
      </c>
      <c r="D9" s="17">
        <v>1.5</v>
      </c>
      <c r="E9" s="125">
        <f>E10</f>
        <v>2453</v>
      </c>
      <c r="F9" s="122"/>
      <c r="G9" s="126">
        <f>D9*E9</f>
        <v>3679.5</v>
      </c>
      <c r="H9" s="127"/>
      <c r="I9" s="2"/>
      <c r="J9" s="68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ht="13.5" thickBot="1">
      <c r="A10" s="155"/>
      <c r="B10" s="157" t="s">
        <v>12</v>
      </c>
      <c r="C10" s="158"/>
      <c r="D10" s="52">
        <f>ТО15000!D10</f>
        <v>0.5</v>
      </c>
      <c r="E10" s="158">
        <f>ТО15000!E10</f>
        <v>2453</v>
      </c>
      <c r="F10" s="124"/>
      <c r="G10" s="175">
        <f>D10*E10</f>
        <v>1226.5</v>
      </c>
      <c r="H10" s="176"/>
      <c r="I10" s="3"/>
      <c r="J10" s="7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8" ht="50.25" customHeight="1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61" t="str">
        <f>B3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 aca="true" t="shared" si="0" ref="H12:H21">F12*G12</f>
        <v>4724.400000000001</v>
      </c>
    </row>
    <row r="13" spans="1:8" ht="12.75">
      <c r="A13" s="149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 t="shared" si="0"/>
        <v>981.16</v>
      </c>
    </row>
    <row r="14" spans="1:8" ht="12.75">
      <c r="A14" s="149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 t="shared" si="0"/>
        <v>1259.17</v>
      </c>
    </row>
    <row r="15" spans="1:8" ht="12.75">
      <c r="A15" s="149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t="shared" si="0"/>
        <v>2044.62</v>
      </c>
    </row>
    <row r="16" spans="1:8" ht="51">
      <c r="A16" s="149"/>
      <c r="B16" s="149"/>
      <c r="C16" s="159"/>
      <c r="D16" s="15" t="s">
        <v>21</v>
      </c>
      <c r="E16" s="3" t="s">
        <v>67</v>
      </c>
      <c r="F16" s="3">
        <v>1</v>
      </c>
      <c r="G16" s="71">
        <f>'[2]Масла и технические жидкости'!$C$6</f>
        <v>262.5</v>
      </c>
      <c r="H16" s="35">
        <f t="shared" si="0"/>
        <v>262.5</v>
      </c>
    </row>
    <row r="17" spans="1:8" ht="12.75">
      <c r="A17" s="149"/>
      <c r="B17" s="149"/>
      <c r="C17" s="159"/>
      <c r="D17" s="15" t="s">
        <v>22</v>
      </c>
      <c r="E17" s="3" t="s">
        <v>64</v>
      </c>
      <c r="F17" s="3">
        <v>1</v>
      </c>
      <c r="G17" s="71">
        <f>'[2]Запчасти'!$C$156</f>
        <v>2547.23</v>
      </c>
      <c r="H17" s="35">
        <f>F17*G17</f>
        <v>2547.23</v>
      </c>
    </row>
    <row r="18" spans="1:8" ht="12.75">
      <c r="A18" s="149"/>
      <c r="B18" s="149"/>
      <c r="C18" s="159"/>
      <c r="D18" s="15" t="s">
        <v>69</v>
      </c>
      <c r="E18" s="3" t="str">
        <f>'[2]Масла и технические жидкости'!$B$34</f>
        <v>Hypoid Gear Oil API GL4 SAE 75W90</v>
      </c>
      <c r="F18" s="3">
        <v>3.2</v>
      </c>
      <c r="G18" s="73">
        <f>'[2]Масла и технические жидкости'!$C$34</f>
        <v>896.2</v>
      </c>
      <c r="H18" s="35">
        <f t="shared" si="0"/>
        <v>2867.84</v>
      </c>
    </row>
    <row r="19" spans="1:8" ht="12.75">
      <c r="A19" s="149"/>
      <c r="B19" s="149"/>
      <c r="C19" s="159"/>
      <c r="D19" s="15" t="s">
        <v>24</v>
      </c>
      <c r="E19" s="4" t="str">
        <f>'[2]Масла и технические жидкости'!$B$34</f>
        <v>Hypoid Gear Oil API GL4 SAE 75W90</v>
      </c>
      <c r="F19" s="3">
        <v>2.8</v>
      </c>
      <c r="G19" s="71">
        <f>'[2]Масла и технические жидкости'!$C$34</f>
        <v>896.2</v>
      </c>
      <c r="H19" s="35">
        <f t="shared" si="0"/>
        <v>2509.36</v>
      </c>
    </row>
    <row r="20" spans="1:8" ht="12.75">
      <c r="A20" s="149"/>
      <c r="B20" s="149"/>
      <c r="C20" s="159"/>
      <c r="D20" s="48" t="s">
        <v>46</v>
      </c>
      <c r="E20" s="3" t="str">
        <f>'[2]Масла и технические жидкости'!$B$36</f>
        <v>Super Hypoid Gear Oil SAE 90 GL-5</v>
      </c>
      <c r="F20" s="3">
        <v>1.6</v>
      </c>
      <c r="G20" s="73">
        <f>'[2]Масла и технические жидкости'!$C$36</f>
        <v>831</v>
      </c>
      <c r="H20" s="35">
        <f t="shared" si="0"/>
        <v>1329.6000000000001</v>
      </c>
    </row>
    <row r="21" spans="1:8" ht="13.5" thickBot="1">
      <c r="A21" s="149"/>
      <c r="B21" s="149"/>
      <c r="C21" s="159"/>
      <c r="D21" s="15" t="s">
        <v>47</v>
      </c>
      <c r="E21" s="3" t="str">
        <f>'[2]Масла и технические жидкости'!$B$36</f>
        <v>Super Hypoid Gear Oil SAE 90 GL-5</v>
      </c>
      <c r="F21" s="3">
        <v>1.15</v>
      </c>
      <c r="G21" s="72">
        <f>'[2]Масла и технические жидкости'!$C$36</f>
        <v>831</v>
      </c>
      <c r="H21" s="35">
        <f t="shared" si="0"/>
        <v>955.65</v>
      </c>
    </row>
    <row r="22" spans="1:8" ht="14.25" thickBot="1" thickTop="1">
      <c r="A22" s="149"/>
      <c r="B22" s="149"/>
      <c r="C22" s="162"/>
      <c r="D22" s="53" t="s">
        <v>11</v>
      </c>
      <c r="E22" s="132"/>
      <c r="F22" s="132"/>
      <c r="G22" s="177"/>
      <c r="H22" s="36">
        <f>SUM(H12:H21)</f>
        <v>19481.53</v>
      </c>
    </row>
    <row r="23" spans="1:8" ht="13.5" thickTop="1">
      <c r="A23" s="149"/>
      <c r="B23" s="149"/>
      <c r="C23" s="161" t="s">
        <v>2</v>
      </c>
      <c r="D23" s="15" t="s">
        <v>4</v>
      </c>
      <c r="E23" s="16" t="str">
        <f>ТО15000!E23</f>
        <v>Oil 5W30 </v>
      </c>
      <c r="F23" s="16">
        <v>9.3</v>
      </c>
      <c r="G23" s="78">
        <f>ТО15000!G23</f>
        <v>508</v>
      </c>
      <c r="H23" s="35">
        <f>F23*G23</f>
        <v>4724.400000000001</v>
      </c>
    </row>
    <row r="24" spans="1:8" ht="12.75">
      <c r="A24" s="149"/>
      <c r="B24" s="149"/>
      <c r="C24" s="159"/>
      <c r="D24" s="15" t="s">
        <v>7</v>
      </c>
      <c r="E24" s="3" t="s">
        <v>63</v>
      </c>
      <c r="F24" s="3">
        <v>1</v>
      </c>
      <c r="G24" s="71">
        <f>'[2]Запчасти'!$C$155</f>
        <v>981.16</v>
      </c>
      <c r="H24" s="35">
        <f aca="true" t="shared" si="1" ref="H24:H32">F24*G24</f>
        <v>981.16</v>
      </c>
    </row>
    <row r="25" spans="1:8" ht="12.75">
      <c r="A25" s="149"/>
      <c r="B25" s="149"/>
      <c r="C25" s="159"/>
      <c r="D25" s="15" t="s">
        <v>8</v>
      </c>
      <c r="E25" s="3" t="s">
        <v>65</v>
      </c>
      <c r="F25" s="3">
        <v>1</v>
      </c>
      <c r="G25" s="71">
        <f>'[2]Запчасти'!$C$149</f>
        <v>1259.17</v>
      </c>
      <c r="H25" s="35">
        <f t="shared" si="1"/>
        <v>1259.17</v>
      </c>
    </row>
    <row r="26" spans="1:8" ht="12.75">
      <c r="A26" s="149"/>
      <c r="B26" s="149"/>
      <c r="C26" s="159"/>
      <c r="D26" s="17" t="s">
        <v>61</v>
      </c>
      <c r="E26" s="3" t="s">
        <v>66</v>
      </c>
      <c r="F26" s="3">
        <v>1</v>
      </c>
      <c r="G26" s="71">
        <f>'[2]Запчасти'!$C$157</f>
        <v>2044.62</v>
      </c>
      <c r="H26" s="35">
        <f t="shared" si="1"/>
        <v>2044.62</v>
      </c>
    </row>
    <row r="27" spans="1:8" ht="38.25">
      <c r="A27" s="149"/>
      <c r="B27" s="149"/>
      <c r="C27" s="159"/>
      <c r="D27" s="15" t="s">
        <v>68</v>
      </c>
      <c r="E27" s="3" t="s">
        <v>67</v>
      </c>
      <c r="F27" s="3">
        <v>1</v>
      </c>
      <c r="G27" s="71">
        <f>'[2]Масла и технические жидкости'!$C$6</f>
        <v>262.5</v>
      </c>
      <c r="H27" s="35">
        <f t="shared" si="1"/>
        <v>262.5</v>
      </c>
    </row>
    <row r="28" spans="1:8" ht="12.75">
      <c r="A28" s="149"/>
      <c r="B28" s="149"/>
      <c r="C28" s="159"/>
      <c r="D28" s="15" t="s">
        <v>22</v>
      </c>
      <c r="E28" s="3" t="s">
        <v>64</v>
      </c>
      <c r="F28" s="3">
        <v>1</v>
      </c>
      <c r="G28" s="71">
        <f>'[2]Запчасти'!$C$156</f>
        <v>2547.23</v>
      </c>
      <c r="H28" s="35">
        <f>F28*G28</f>
        <v>2547.23</v>
      </c>
    </row>
    <row r="29" spans="1:8" ht="12.75">
      <c r="A29" s="149"/>
      <c r="B29" s="149"/>
      <c r="C29" s="159"/>
      <c r="D29" s="15" t="s">
        <v>24</v>
      </c>
      <c r="E29" s="4" t="str">
        <f>'[2]Масла и технические жидкости'!$B$34</f>
        <v>Hypoid Gear Oil API GL4 SAE 75W90</v>
      </c>
      <c r="F29" s="3">
        <v>2.8</v>
      </c>
      <c r="G29" s="73">
        <f>'[2]Масла и технические жидкости'!$C$34</f>
        <v>896.2</v>
      </c>
      <c r="H29" s="35">
        <f t="shared" si="1"/>
        <v>2509.36</v>
      </c>
    </row>
    <row r="30" spans="1:8" ht="12.75">
      <c r="A30" s="149"/>
      <c r="B30" s="149"/>
      <c r="C30" s="159"/>
      <c r="D30" s="48" t="s">
        <v>46</v>
      </c>
      <c r="E30" s="3" t="str">
        <f>'[2]Масла и технические жидкости'!$B$36</f>
        <v>Super Hypoid Gear Oil SAE 90 GL-5</v>
      </c>
      <c r="F30" s="3">
        <v>1.6</v>
      </c>
      <c r="G30" s="73">
        <f>'[2]Масла и технические жидкости'!$C$36</f>
        <v>831</v>
      </c>
      <c r="H30" s="35">
        <f t="shared" si="1"/>
        <v>1329.6000000000001</v>
      </c>
    </row>
    <row r="31" spans="1:8" ht="12.75">
      <c r="A31" s="149"/>
      <c r="B31" s="149"/>
      <c r="C31" s="159"/>
      <c r="D31" s="15" t="s">
        <v>47</v>
      </c>
      <c r="E31" s="3" t="str">
        <f>'[2]Масла и технические жидкости'!$B$36</f>
        <v>Super Hypoid Gear Oil SAE 90 GL-5</v>
      </c>
      <c r="F31" s="3">
        <v>1.15</v>
      </c>
      <c r="G31" s="72">
        <f>'[2]Масла и технические жидкости'!$C$36</f>
        <v>831</v>
      </c>
      <c r="H31" s="35">
        <f t="shared" si="1"/>
        <v>955.65</v>
      </c>
    </row>
    <row r="32" spans="1:8" ht="12.75">
      <c r="A32" s="149"/>
      <c r="B32" s="149"/>
      <c r="C32" s="159"/>
      <c r="D32" s="17" t="s">
        <v>25</v>
      </c>
      <c r="E32" s="3" t="str">
        <f>'[2]Масла и технические жидкости'!$B$29</f>
        <v>ATF SP III</v>
      </c>
      <c r="F32" s="3">
        <v>9.7</v>
      </c>
      <c r="G32" s="72">
        <f>'[2]Масла и технические жидкости'!$C$29</f>
        <v>461</v>
      </c>
      <c r="H32" s="35">
        <f t="shared" si="1"/>
        <v>4471.7</v>
      </c>
    </row>
    <row r="33" spans="1:9" ht="13.5" thickBot="1">
      <c r="A33" s="149"/>
      <c r="B33" s="149"/>
      <c r="C33" s="159"/>
      <c r="D33" s="17" t="s">
        <v>25</v>
      </c>
      <c r="E33" s="3" t="s">
        <v>78</v>
      </c>
      <c r="F33" s="3">
        <v>10.9</v>
      </c>
      <c r="G33" s="72">
        <f>'[2]Масла и технические жидкости'!$C$25</f>
        <v>1798.5</v>
      </c>
      <c r="H33" s="35">
        <f>G33*F33</f>
        <v>19603.65</v>
      </c>
      <c r="I33" s="108"/>
    </row>
    <row r="34" spans="1:8" ht="14.25" thickBot="1" thickTop="1">
      <c r="A34" s="149"/>
      <c r="B34" s="149"/>
      <c r="C34" s="159"/>
      <c r="D34" s="110" t="s">
        <v>11</v>
      </c>
      <c r="E34" s="205" t="s">
        <v>82</v>
      </c>
      <c r="F34" s="205"/>
      <c r="G34" s="206"/>
      <c r="H34" s="36">
        <f>SUM(H23:H32)</f>
        <v>21085.390000000003</v>
      </c>
    </row>
    <row r="35" spans="1:9" ht="14.25" thickBot="1" thickTop="1">
      <c r="A35" s="149"/>
      <c r="B35" s="214"/>
      <c r="C35" s="162"/>
      <c r="D35" s="111"/>
      <c r="E35" s="207" t="s">
        <v>83</v>
      </c>
      <c r="F35" s="207"/>
      <c r="G35" s="208"/>
      <c r="H35" s="36">
        <f>SUM(H23:H31)+H33</f>
        <v>36217.340000000004</v>
      </c>
      <c r="I35" s="108"/>
    </row>
    <row r="36" spans="1:12" ht="13.5" thickTop="1">
      <c r="A36" s="149"/>
      <c r="B36" s="183">
        <v>3</v>
      </c>
      <c r="C36" s="161" t="s">
        <v>1</v>
      </c>
      <c r="D36" s="15" t="s">
        <v>4</v>
      </c>
      <c r="E36" s="3" t="str">
        <f>ТО15000!E34</f>
        <v>Oil 0W30 </v>
      </c>
      <c r="F36" s="3">
        <f>ТО15000!F34</f>
        <v>4.9</v>
      </c>
      <c r="G36" s="73">
        <f>ТО15000!G34</f>
        <v>571</v>
      </c>
      <c r="H36" s="35">
        <f>F36*G36</f>
        <v>2797.9</v>
      </c>
      <c r="I36" s="59"/>
      <c r="J36" s="59"/>
      <c r="K36" s="67"/>
      <c r="L36" s="60"/>
    </row>
    <row r="37" spans="1:12" ht="12.75">
      <c r="A37" s="149"/>
      <c r="B37" s="152"/>
      <c r="C37" s="159"/>
      <c r="D37" s="15" t="s">
        <v>7</v>
      </c>
      <c r="E37" s="62" t="str">
        <f>ТО15000!E35</f>
        <v>MD352626</v>
      </c>
      <c r="F37" s="62">
        <f>ТО15000!F35</f>
        <v>1</v>
      </c>
      <c r="G37" s="71">
        <f>ТО15000!G35</f>
        <v>965.07</v>
      </c>
      <c r="H37" s="35">
        <f aca="true" t="shared" si="2" ref="H37:H45">F37*G37</f>
        <v>965.07</v>
      </c>
      <c r="I37" s="2"/>
      <c r="J37" s="64" t="s">
        <v>50</v>
      </c>
      <c r="K37" s="68"/>
      <c r="L37" s="61"/>
    </row>
    <row r="38" spans="1:12" ht="12.75">
      <c r="A38" s="149"/>
      <c r="B38" s="152"/>
      <c r="C38" s="159"/>
      <c r="D38" s="15" t="s">
        <v>8</v>
      </c>
      <c r="E38" s="3" t="str">
        <f>ТО15000!E36</f>
        <v>7803A028</v>
      </c>
      <c r="F38" s="3">
        <f>ТО15000!F36</f>
        <v>1</v>
      </c>
      <c r="G38" s="73">
        <f>ТО15000!G36</f>
        <v>1259.17</v>
      </c>
      <c r="H38" s="35">
        <f t="shared" si="2"/>
        <v>1259.17</v>
      </c>
      <c r="I38" s="65" t="s">
        <v>51</v>
      </c>
      <c r="J38" s="65" t="s">
        <v>52</v>
      </c>
      <c r="K38" s="80" t="s">
        <v>6</v>
      </c>
      <c r="L38" s="61"/>
    </row>
    <row r="39" spans="1:12" ht="12.75">
      <c r="A39" s="149"/>
      <c r="B39" s="152"/>
      <c r="C39" s="159"/>
      <c r="D39" s="17" t="s">
        <v>29</v>
      </c>
      <c r="E39" s="2" t="str">
        <f>'[2]Запчасти'!$B$200</f>
        <v>MD358557</v>
      </c>
      <c r="F39" s="2">
        <v>1</v>
      </c>
      <c r="G39" s="68">
        <f>'[2]Запчасти'!$C$200</f>
        <v>5622.77</v>
      </c>
      <c r="H39" s="35">
        <f t="shared" si="2"/>
        <v>5622.77</v>
      </c>
      <c r="I39" s="65" t="s">
        <v>53</v>
      </c>
      <c r="J39" s="65" t="str">
        <f>'[2]Запчасти'!$F$194</f>
        <v>MD362861</v>
      </c>
      <c r="K39" s="80">
        <f>'[2]Запчасти'!$G$194</f>
        <v>3882.53</v>
      </c>
      <c r="L39" s="61"/>
    </row>
    <row r="40" spans="1:12" ht="51">
      <c r="A40" s="149"/>
      <c r="B40" s="152"/>
      <c r="C40" s="159"/>
      <c r="D40" s="15" t="s">
        <v>21</v>
      </c>
      <c r="E40" s="3" t="str">
        <f>E51</f>
        <v>Mobil DOT4</v>
      </c>
      <c r="F40" s="3">
        <v>1</v>
      </c>
      <c r="G40" s="73">
        <f>'[2]Масла и технические жидкости'!$C$6</f>
        <v>262.5</v>
      </c>
      <c r="H40" s="35">
        <f t="shared" si="2"/>
        <v>262.5</v>
      </c>
      <c r="I40" s="65" t="s">
        <v>54</v>
      </c>
      <c r="J40" s="65" t="str">
        <f>'[2]Запчасти'!$F$195</f>
        <v>MD140071</v>
      </c>
      <c r="K40" s="80">
        <f>'[2]Запчасти'!$G$195</f>
        <v>2570.97</v>
      </c>
      <c r="L40" s="61"/>
    </row>
    <row r="41" spans="1:12" ht="12.75">
      <c r="A41" s="149"/>
      <c r="B41" s="152"/>
      <c r="C41" s="159"/>
      <c r="D41" s="15" t="s">
        <v>22</v>
      </c>
      <c r="E41" s="3" t="str">
        <f>'[2]Запчасти'!$B$196</f>
        <v>MR571476</v>
      </c>
      <c r="F41" s="3">
        <v>1</v>
      </c>
      <c r="G41" s="73">
        <f>'[2]Запчасти'!$C$196</f>
        <v>2670.48</v>
      </c>
      <c r="H41" s="35">
        <f t="shared" si="2"/>
        <v>2670.48</v>
      </c>
      <c r="I41" s="65" t="s">
        <v>55</v>
      </c>
      <c r="J41" s="65" t="str">
        <f>'[2]Запчасти'!$F$196</f>
        <v>MD319022</v>
      </c>
      <c r="K41" s="80">
        <f>'[2]Запчасти'!$G$196</f>
        <v>2658.34</v>
      </c>
      <c r="L41" s="61"/>
    </row>
    <row r="42" spans="1:12" ht="12.75">
      <c r="A42" s="149"/>
      <c r="B42" s="152"/>
      <c r="C42" s="159"/>
      <c r="D42" s="15" t="s">
        <v>69</v>
      </c>
      <c r="E42" s="2" t="str">
        <f>'[2]Масла и технические жидкости'!$B$34</f>
        <v>Hypoid Gear Oil API GL4 SAE 75W90</v>
      </c>
      <c r="F42" s="2">
        <v>3.2</v>
      </c>
      <c r="G42" s="68">
        <f>'[2]Масла и технические жидкости'!$C$34</f>
        <v>896.2</v>
      </c>
      <c r="H42" s="35">
        <f t="shared" si="2"/>
        <v>2867.84</v>
      </c>
      <c r="I42" s="66" t="s">
        <v>11</v>
      </c>
      <c r="J42" s="66"/>
      <c r="K42" s="81">
        <f>SUM(K39:K41)</f>
        <v>9111.84</v>
      </c>
      <c r="L42" s="61"/>
    </row>
    <row r="43" spans="1:12" ht="12.75">
      <c r="A43" s="149"/>
      <c r="B43" s="152"/>
      <c r="C43" s="159"/>
      <c r="D43" s="15" t="s">
        <v>24</v>
      </c>
      <c r="E43" s="2" t="str">
        <f>'[2]Масла и технические жидкости'!$B$34</f>
        <v>Hypoid Gear Oil API GL4 SAE 75W90</v>
      </c>
      <c r="F43" s="2">
        <v>2.8</v>
      </c>
      <c r="G43" s="68">
        <f>'[2]Масла и технические жидкости'!$C$34</f>
        <v>896.2</v>
      </c>
      <c r="H43" s="35">
        <f t="shared" si="2"/>
        <v>2509.36</v>
      </c>
      <c r="I43" s="2"/>
      <c r="J43" s="2"/>
      <c r="K43" s="68"/>
      <c r="L43" s="61"/>
    </row>
    <row r="44" spans="1:12" ht="12.75">
      <c r="A44" s="149"/>
      <c r="B44" s="152"/>
      <c r="C44" s="159"/>
      <c r="D44" s="48" t="s">
        <v>46</v>
      </c>
      <c r="E44" s="2" t="str">
        <f>'[2]Масла и технические жидкости'!$B$36</f>
        <v>Super Hypoid Gear Oil SAE 90 GL-5</v>
      </c>
      <c r="F44" s="2">
        <v>1.6</v>
      </c>
      <c r="G44" s="68">
        <f>'[2]Масла и технические жидкости'!$C$36</f>
        <v>831</v>
      </c>
      <c r="H44" s="35">
        <f t="shared" si="2"/>
        <v>1329.6000000000001</v>
      </c>
      <c r="I44" s="2"/>
      <c r="J44" s="2"/>
      <c r="K44" s="68"/>
      <c r="L44" s="61"/>
    </row>
    <row r="45" spans="1:12" ht="13.5" thickBot="1">
      <c r="A45" s="149"/>
      <c r="B45" s="152"/>
      <c r="C45" s="159"/>
      <c r="D45" s="15" t="s">
        <v>47</v>
      </c>
      <c r="E45" s="2" t="str">
        <f>'[2]Масла и технические жидкости'!$B$36</f>
        <v>Super Hypoid Gear Oil SAE 90 GL-5</v>
      </c>
      <c r="F45" s="2">
        <v>1.15</v>
      </c>
      <c r="G45" s="68">
        <f>'[2]Масла и технические жидкости'!$C$36</f>
        <v>831</v>
      </c>
      <c r="H45" s="35">
        <f t="shared" si="2"/>
        <v>955.65</v>
      </c>
      <c r="I45" s="2"/>
      <c r="J45" s="2"/>
      <c r="K45" s="68"/>
      <c r="L45" s="61"/>
    </row>
    <row r="46" spans="1:12" ht="14.25" thickBot="1" thickTop="1">
      <c r="A46" s="149"/>
      <c r="B46" s="152"/>
      <c r="C46" s="162"/>
      <c r="D46" s="53" t="s">
        <v>11</v>
      </c>
      <c r="E46" s="84"/>
      <c r="F46" s="84"/>
      <c r="G46" s="90"/>
      <c r="H46" s="36">
        <f>SUM(H36:H45)</f>
        <v>21240.34</v>
      </c>
      <c r="I46" s="2"/>
      <c r="J46" s="2"/>
      <c r="K46" s="68"/>
      <c r="L46" s="61"/>
    </row>
    <row r="47" spans="1:12" ht="13.5" thickTop="1">
      <c r="A47" s="149"/>
      <c r="B47" s="152"/>
      <c r="C47" s="161" t="s">
        <v>2</v>
      </c>
      <c r="D47" s="54" t="s">
        <v>4</v>
      </c>
      <c r="E47" s="16" t="str">
        <f>ТО15000!E45</f>
        <v>Oil 0W30 </v>
      </c>
      <c r="F47" s="16">
        <f>ТО15000!F45</f>
        <v>4.9</v>
      </c>
      <c r="G47" s="79">
        <f>ТО15000!G45</f>
        <v>571</v>
      </c>
      <c r="H47" s="35">
        <f>G47*F47</f>
        <v>2797.9</v>
      </c>
      <c r="I47" s="2"/>
      <c r="J47" s="2"/>
      <c r="K47" s="68"/>
      <c r="L47" s="61"/>
    </row>
    <row r="48" spans="1:12" ht="12.75">
      <c r="A48" s="149"/>
      <c r="B48" s="152"/>
      <c r="C48" s="159"/>
      <c r="D48" s="17" t="s">
        <v>7</v>
      </c>
      <c r="E48" s="62" t="str">
        <f>ТО15000!E46</f>
        <v>MD352626</v>
      </c>
      <c r="F48" s="62">
        <f>ТО15000!F46</f>
        <v>1</v>
      </c>
      <c r="G48" s="71">
        <f>ТО15000!G46</f>
        <v>965.07</v>
      </c>
      <c r="H48" s="35">
        <f aca="true" t="shared" si="3" ref="H48:H56">G48*F48</f>
        <v>965.07</v>
      </c>
      <c r="I48" s="2"/>
      <c r="J48" s="2"/>
      <c r="K48" s="68"/>
      <c r="L48" s="61"/>
    </row>
    <row r="49" spans="1:12" ht="12.75">
      <c r="A49" s="149"/>
      <c r="B49" s="152"/>
      <c r="C49" s="159"/>
      <c r="D49" s="17" t="s">
        <v>8</v>
      </c>
      <c r="E49" s="3" t="str">
        <f>ТО15000!E47</f>
        <v>7803A028</v>
      </c>
      <c r="F49" s="3">
        <f>ТО15000!F47</f>
        <v>1</v>
      </c>
      <c r="G49" s="73">
        <f>ТО15000!G47</f>
        <v>1259.17</v>
      </c>
      <c r="H49" s="35">
        <f t="shared" si="3"/>
        <v>1259.17</v>
      </c>
      <c r="I49" s="2"/>
      <c r="J49" s="2"/>
      <c r="K49" s="68"/>
      <c r="L49" s="61"/>
    </row>
    <row r="50" spans="1:12" ht="12.75">
      <c r="A50" s="149"/>
      <c r="B50" s="152"/>
      <c r="C50" s="159"/>
      <c r="D50" s="17" t="s">
        <v>29</v>
      </c>
      <c r="E50" s="2" t="str">
        <f>E39</f>
        <v>MD358557</v>
      </c>
      <c r="F50" s="2">
        <v>1</v>
      </c>
      <c r="G50" s="68">
        <f>G39</f>
        <v>5622.77</v>
      </c>
      <c r="H50" s="35">
        <f t="shared" si="3"/>
        <v>5622.77</v>
      </c>
      <c r="I50" s="2"/>
      <c r="J50" s="2"/>
      <c r="K50" s="68"/>
      <c r="L50" s="61"/>
    </row>
    <row r="51" spans="1:12" ht="38.25">
      <c r="A51" s="149"/>
      <c r="B51" s="152"/>
      <c r="C51" s="159"/>
      <c r="D51" s="17" t="s">
        <v>68</v>
      </c>
      <c r="E51" s="3" t="str">
        <f>E16</f>
        <v>Mobil DOT4</v>
      </c>
      <c r="F51" s="3">
        <v>1</v>
      </c>
      <c r="G51" s="73">
        <f>G16</f>
        <v>262.5</v>
      </c>
      <c r="H51" s="35">
        <f t="shared" si="3"/>
        <v>262.5</v>
      </c>
      <c r="I51" s="2"/>
      <c r="J51" s="2"/>
      <c r="K51" s="68"/>
      <c r="L51" s="61"/>
    </row>
    <row r="52" spans="1:12" ht="12.75">
      <c r="A52" s="149"/>
      <c r="B52" s="152"/>
      <c r="C52" s="159"/>
      <c r="D52" s="17" t="s">
        <v>22</v>
      </c>
      <c r="E52" s="3" t="str">
        <f>'[2]Запчасти'!$B$196</f>
        <v>MR571476</v>
      </c>
      <c r="F52" s="3">
        <v>1</v>
      </c>
      <c r="G52" s="73">
        <f>'[2]Запчасти'!$C$196</f>
        <v>2670.48</v>
      </c>
      <c r="H52" s="35">
        <f t="shared" si="3"/>
        <v>2670.48</v>
      </c>
      <c r="I52" s="2"/>
      <c r="J52" s="2"/>
      <c r="K52" s="68"/>
      <c r="L52" s="61"/>
    </row>
    <row r="53" spans="1:12" ht="12.75">
      <c r="A53" s="149"/>
      <c r="B53" s="152"/>
      <c r="C53" s="159"/>
      <c r="D53" s="17" t="s">
        <v>25</v>
      </c>
      <c r="E53" s="3" t="str">
        <f>'[2]Масла и технические жидкости'!$B$29</f>
        <v>ATF SP III</v>
      </c>
      <c r="F53" s="3">
        <v>9.7</v>
      </c>
      <c r="G53" s="73">
        <f>'[2]Масла и технические жидкости'!$C$29</f>
        <v>461</v>
      </c>
      <c r="H53" s="35">
        <f t="shared" si="3"/>
        <v>4471.7</v>
      </c>
      <c r="I53" s="2"/>
      <c r="J53" s="2"/>
      <c r="K53" s="68"/>
      <c r="L53" s="61"/>
    </row>
    <row r="54" spans="1:12" ht="12.75">
      <c r="A54" s="149"/>
      <c r="B54" s="152"/>
      <c r="C54" s="159"/>
      <c r="D54" s="15" t="s">
        <v>24</v>
      </c>
      <c r="E54" s="3" t="str">
        <f>'[2]Масла и технические жидкости'!$B$34</f>
        <v>Hypoid Gear Oil API GL4 SAE 75W90</v>
      </c>
      <c r="F54" s="3">
        <v>2.8</v>
      </c>
      <c r="G54" s="73">
        <f>'[2]Масла и технические жидкости'!$C$34</f>
        <v>896.2</v>
      </c>
      <c r="H54" s="35">
        <f t="shared" si="3"/>
        <v>2509.36</v>
      </c>
      <c r="I54" s="2"/>
      <c r="J54" s="2"/>
      <c r="K54" s="68"/>
      <c r="L54" s="61"/>
    </row>
    <row r="55" spans="1:12" ht="12.75">
      <c r="A55" s="149"/>
      <c r="B55" s="152"/>
      <c r="C55" s="159"/>
      <c r="D55" s="15" t="s">
        <v>47</v>
      </c>
      <c r="E55" s="3" t="str">
        <f>'[2]Масла и технические жидкости'!$B$36</f>
        <v>Super Hypoid Gear Oil SAE 90 GL-5</v>
      </c>
      <c r="F55" s="3">
        <v>1.15</v>
      </c>
      <c r="G55" s="73">
        <f>'[2]Масла и технические жидкости'!$C$36</f>
        <v>831</v>
      </c>
      <c r="H55" s="35">
        <f t="shared" si="3"/>
        <v>955.65</v>
      </c>
      <c r="I55" s="2"/>
      <c r="J55" s="2"/>
      <c r="K55" s="68"/>
      <c r="L55" s="61"/>
    </row>
    <row r="56" spans="1:12" ht="13.5" thickBot="1">
      <c r="A56" s="149"/>
      <c r="B56" s="152"/>
      <c r="C56" s="159"/>
      <c r="D56" s="48" t="s">
        <v>46</v>
      </c>
      <c r="E56" s="3" t="str">
        <f>'[2]Масла и технические жидкости'!$B$36</f>
        <v>Super Hypoid Gear Oil SAE 90 GL-5</v>
      </c>
      <c r="F56" s="3">
        <v>1.6</v>
      </c>
      <c r="G56" s="73">
        <f>'[2]Масла и технические жидкости'!$C$36</f>
        <v>831</v>
      </c>
      <c r="H56" s="35">
        <f t="shared" si="3"/>
        <v>1329.6000000000001</v>
      </c>
      <c r="I56" s="2"/>
      <c r="J56" s="2"/>
      <c r="K56" s="68"/>
      <c r="L56" s="61"/>
    </row>
    <row r="57" spans="1:12" ht="14.25" thickBot="1" thickTop="1">
      <c r="A57" s="149"/>
      <c r="B57" s="153"/>
      <c r="C57" s="162"/>
      <c r="D57" s="53" t="s">
        <v>11</v>
      </c>
      <c r="E57" s="2"/>
      <c r="F57" s="2"/>
      <c r="G57" s="68"/>
      <c r="H57" s="36">
        <f>SUM(H47:H56)</f>
        <v>22844.2</v>
      </c>
      <c r="I57" s="56"/>
      <c r="J57" s="56"/>
      <c r="K57" s="82"/>
      <c r="L57" s="57"/>
    </row>
    <row r="58" spans="1:12" ht="13.5" thickTop="1">
      <c r="A58" s="149"/>
      <c r="B58" s="184" t="str">
        <f>B7</f>
        <v>3,8 MIVEC</v>
      </c>
      <c r="C58" s="161" t="s">
        <v>1</v>
      </c>
      <c r="D58" s="54"/>
      <c r="E58" s="16"/>
      <c r="F58" s="16"/>
      <c r="G58" s="79"/>
      <c r="H58" s="35">
        <f>F58*G58</f>
        <v>0</v>
      </c>
      <c r="I58" s="59"/>
      <c r="J58" s="59"/>
      <c r="K58" s="67"/>
      <c r="L58" s="60"/>
    </row>
    <row r="59" spans="1:12" ht="12.75">
      <c r="A59" s="149"/>
      <c r="B59" s="159"/>
      <c r="C59" s="159"/>
      <c r="D59" s="17"/>
      <c r="E59" s="3"/>
      <c r="F59" s="3"/>
      <c r="G59" s="73"/>
      <c r="H59" s="35">
        <f aca="true" t="shared" si="4" ref="H59:H67">F59*G59</f>
        <v>0</v>
      </c>
      <c r="I59" s="2"/>
      <c r="J59" s="64" t="s">
        <v>50</v>
      </c>
      <c r="K59" s="68"/>
      <c r="L59" s="61"/>
    </row>
    <row r="60" spans="1:12" ht="12.75">
      <c r="A60" s="149"/>
      <c r="B60" s="159"/>
      <c r="C60" s="159"/>
      <c r="D60" s="17"/>
      <c r="E60" s="3"/>
      <c r="F60" s="3"/>
      <c r="G60" s="73"/>
      <c r="H60" s="35">
        <f t="shared" si="4"/>
        <v>0</v>
      </c>
      <c r="I60" s="65" t="s">
        <v>51</v>
      </c>
      <c r="J60" s="65" t="s">
        <v>52</v>
      </c>
      <c r="K60" s="80" t="s">
        <v>6</v>
      </c>
      <c r="L60" s="61"/>
    </row>
    <row r="61" spans="1:12" ht="12.75">
      <c r="A61" s="149"/>
      <c r="B61" s="159"/>
      <c r="C61" s="159"/>
      <c r="D61" s="17"/>
      <c r="E61" s="3"/>
      <c r="F61" s="3"/>
      <c r="G61" s="71"/>
      <c r="H61" s="35">
        <f t="shared" si="4"/>
        <v>0</v>
      </c>
      <c r="I61" s="65" t="s">
        <v>53</v>
      </c>
      <c r="J61" s="65" t="str">
        <f>'[2]Запчасти'!$F$148</f>
        <v>MD362861</v>
      </c>
      <c r="K61" s="80">
        <f>'[2]Запчасти'!$G$148</f>
        <v>3882.53</v>
      </c>
      <c r="L61" s="61"/>
    </row>
    <row r="62" spans="1:12" ht="12.75">
      <c r="A62" s="149"/>
      <c r="B62" s="159"/>
      <c r="C62" s="159"/>
      <c r="D62" s="17"/>
      <c r="E62" s="3"/>
      <c r="F62" s="3"/>
      <c r="G62" s="73"/>
      <c r="H62" s="35">
        <f t="shared" si="4"/>
        <v>0</v>
      </c>
      <c r="I62" s="65" t="s">
        <v>54</v>
      </c>
      <c r="J62" s="65" t="str">
        <f>'[2]Запчасти'!$F$149</f>
        <v>MD140071</v>
      </c>
      <c r="K62" s="80">
        <f>'[2]Запчасти'!$G$149</f>
        <v>2570.97</v>
      </c>
      <c r="L62" s="61"/>
    </row>
    <row r="63" spans="1:12" ht="12.75">
      <c r="A63" s="149"/>
      <c r="B63" s="159"/>
      <c r="C63" s="159"/>
      <c r="D63" s="17"/>
      <c r="E63" s="3"/>
      <c r="F63" s="3"/>
      <c r="G63" s="73"/>
      <c r="H63" s="35">
        <f t="shared" si="4"/>
        <v>0</v>
      </c>
      <c r="I63" s="65" t="s">
        <v>55</v>
      </c>
      <c r="J63" s="65" t="str">
        <f>'[2]Запчасти'!$F$150</f>
        <v>MD319022</v>
      </c>
      <c r="K63" s="80">
        <f>'[2]Запчасти'!$G$150</f>
        <v>2658.34</v>
      </c>
      <c r="L63" s="61"/>
    </row>
    <row r="64" spans="1:12" ht="12.75">
      <c r="A64" s="149"/>
      <c r="B64" s="159"/>
      <c r="C64" s="159"/>
      <c r="D64" s="17"/>
      <c r="E64" s="3"/>
      <c r="F64" s="3"/>
      <c r="G64" s="73"/>
      <c r="H64" s="35">
        <f t="shared" si="4"/>
        <v>0</v>
      </c>
      <c r="I64" s="66" t="s">
        <v>11</v>
      </c>
      <c r="J64" s="66"/>
      <c r="K64" s="81">
        <f>K61+K62+K63</f>
        <v>9111.84</v>
      </c>
      <c r="L64" s="61"/>
    </row>
    <row r="65" spans="1:12" ht="12.75">
      <c r="A65" s="149"/>
      <c r="B65" s="159"/>
      <c r="C65" s="159"/>
      <c r="D65" s="15"/>
      <c r="E65" s="3"/>
      <c r="F65" s="3"/>
      <c r="G65" s="73"/>
      <c r="H65" s="35">
        <f t="shared" si="4"/>
        <v>0</v>
      </c>
      <c r="I65" s="2"/>
      <c r="J65" s="2"/>
      <c r="K65" s="68"/>
      <c r="L65" s="61"/>
    </row>
    <row r="66" spans="1:12" ht="12.75">
      <c r="A66" s="149"/>
      <c r="B66" s="159"/>
      <c r="C66" s="159"/>
      <c r="D66" s="15"/>
      <c r="E66" s="3"/>
      <c r="F66" s="3"/>
      <c r="G66" s="73"/>
      <c r="H66" s="35">
        <f t="shared" si="4"/>
        <v>0</v>
      </c>
      <c r="I66" s="2"/>
      <c r="J66" s="2"/>
      <c r="K66" s="68"/>
      <c r="L66" s="61"/>
    </row>
    <row r="67" spans="1:12" ht="13.5" thickBot="1">
      <c r="A67" s="149"/>
      <c r="B67" s="159"/>
      <c r="C67" s="159"/>
      <c r="D67" s="48"/>
      <c r="E67" s="3"/>
      <c r="F67" s="3"/>
      <c r="G67" s="73"/>
      <c r="H67" s="35">
        <f t="shared" si="4"/>
        <v>0</v>
      </c>
      <c r="I67" s="2"/>
      <c r="J67" s="2"/>
      <c r="K67" s="68"/>
      <c r="L67" s="61"/>
    </row>
    <row r="68" spans="1:12" ht="14.25" thickBot="1" thickTop="1">
      <c r="A68" s="149"/>
      <c r="B68" s="159"/>
      <c r="C68" s="162"/>
      <c r="D68" s="48"/>
      <c r="E68" s="132"/>
      <c r="F68" s="132"/>
      <c r="G68" s="177"/>
      <c r="H68" s="36">
        <f>SUM(H58:H66)</f>
        <v>0</v>
      </c>
      <c r="I68" s="2"/>
      <c r="J68" s="2"/>
      <c r="K68" s="68"/>
      <c r="L68" s="61"/>
    </row>
    <row r="69" spans="1:12" ht="13.5" thickTop="1">
      <c r="A69" s="149"/>
      <c r="B69" s="159"/>
      <c r="C69" s="161" t="s">
        <v>2</v>
      </c>
      <c r="D69" s="54" t="s">
        <v>4</v>
      </c>
      <c r="E69" s="16" t="str">
        <f>ТО15000!E67</f>
        <v>Oil 0W30 </v>
      </c>
      <c r="F69" s="16">
        <f>ТО15000!F67</f>
        <v>4.9</v>
      </c>
      <c r="G69" s="79">
        <f>ТО15000!G67</f>
        <v>571</v>
      </c>
      <c r="H69" s="35">
        <f>F69*G69</f>
        <v>2797.9</v>
      </c>
      <c r="I69" s="2"/>
      <c r="J69" s="2"/>
      <c r="K69" s="68"/>
      <c r="L69" s="61"/>
    </row>
    <row r="70" spans="1:12" ht="12.75">
      <c r="A70" s="149"/>
      <c r="B70" s="159"/>
      <c r="C70" s="159"/>
      <c r="D70" s="17" t="s">
        <v>7</v>
      </c>
      <c r="E70" s="62" t="str">
        <f>ТО15000!E68</f>
        <v>MD352626</v>
      </c>
      <c r="F70" s="62">
        <f>ТО15000!F68</f>
        <v>1</v>
      </c>
      <c r="G70" s="71">
        <f>ТО15000!G68</f>
        <v>965.07</v>
      </c>
      <c r="H70" s="35">
        <f aca="true" t="shared" si="5" ref="H70:H78">F70*G70</f>
        <v>965.07</v>
      </c>
      <c r="I70" s="2"/>
      <c r="J70" s="2"/>
      <c r="K70" s="68"/>
      <c r="L70" s="61"/>
    </row>
    <row r="71" spans="1:12" ht="12.75">
      <c r="A71" s="149"/>
      <c r="B71" s="159"/>
      <c r="C71" s="159"/>
      <c r="D71" s="17" t="s">
        <v>8</v>
      </c>
      <c r="E71" s="3" t="str">
        <f>ТО15000!E69</f>
        <v>7803A028</v>
      </c>
      <c r="F71" s="3">
        <f>ТО15000!F69</f>
        <v>1</v>
      </c>
      <c r="G71" s="73">
        <f>ТО15000!G69</f>
        <v>1259.17</v>
      </c>
      <c r="H71" s="35">
        <f t="shared" si="5"/>
        <v>1259.17</v>
      </c>
      <c r="I71" s="2"/>
      <c r="J71" s="2"/>
      <c r="K71" s="68"/>
      <c r="L71" s="61"/>
    </row>
    <row r="72" spans="1:12" ht="12.75">
      <c r="A72" s="149"/>
      <c r="B72" s="159"/>
      <c r="C72" s="159"/>
      <c r="D72" s="17" t="s">
        <v>29</v>
      </c>
      <c r="E72" s="3" t="str">
        <f>'[2]Запчасти'!$B$154</f>
        <v>MD358549</v>
      </c>
      <c r="F72" s="3">
        <v>1</v>
      </c>
      <c r="G72" s="72">
        <f>'[2]Запчасти'!$C$154</f>
        <v>5622.77</v>
      </c>
      <c r="H72" s="35">
        <f t="shared" si="5"/>
        <v>5622.77</v>
      </c>
      <c r="I72" s="2"/>
      <c r="J72" s="2"/>
      <c r="K72" s="68"/>
      <c r="L72" s="61"/>
    </row>
    <row r="73" spans="1:12" ht="38.25">
      <c r="A73" s="149"/>
      <c r="B73" s="159"/>
      <c r="C73" s="159"/>
      <c r="D73" s="17" t="s">
        <v>68</v>
      </c>
      <c r="E73" s="3" t="str">
        <f>ТО30000!E65</f>
        <v>Mobil DOT4</v>
      </c>
      <c r="F73" s="3">
        <f>ТО30000!F65</f>
        <v>1</v>
      </c>
      <c r="G73" s="73">
        <f>ТО30000!G65</f>
        <v>262.5</v>
      </c>
      <c r="H73" s="35">
        <f t="shared" si="5"/>
        <v>262.5</v>
      </c>
      <c r="I73" s="2"/>
      <c r="J73" s="2"/>
      <c r="K73" s="68"/>
      <c r="L73" s="61"/>
    </row>
    <row r="74" spans="1:12" ht="12.75">
      <c r="A74" s="149"/>
      <c r="B74" s="159"/>
      <c r="C74" s="159"/>
      <c r="D74" s="17" t="s">
        <v>22</v>
      </c>
      <c r="E74" s="3" t="str">
        <f>ТО30000!E66</f>
        <v>MR571476</v>
      </c>
      <c r="F74" s="3">
        <f>ТО30000!F66</f>
        <v>1</v>
      </c>
      <c r="G74" s="73">
        <f>ТО30000!G66</f>
        <v>2670.48</v>
      </c>
      <c r="H74" s="35">
        <f t="shared" si="5"/>
        <v>2670.48</v>
      </c>
      <c r="I74" s="2"/>
      <c r="J74" s="2"/>
      <c r="K74" s="68"/>
      <c r="L74" s="61"/>
    </row>
    <row r="75" spans="1:12" ht="12.75">
      <c r="A75" s="149"/>
      <c r="B75" s="159"/>
      <c r="C75" s="159"/>
      <c r="D75" s="17" t="s">
        <v>25</v>
      </c>
      <c r="E75" s="3" t="str">
        <f>'[2]Масла и технические жидкости'!$B$29</f>
        <v>ATF SP III</v>
      </c>
      <c r="F75" s="3">
        <v>9.7</v>
      </c>
      <c r="G75" s="72">
        <f>'[2]Масла и технические жидкости'!$C$29</f>
        <v>461</v>
      </c>
      <c r="H75" s="35">
        <f t="shared" si="5"/>
        <v>4471.7</v>
      </c>
      <c r="I75" s="2"/>
      <c r="J75" s="2"/>
      <c r="K75" s="68"/>
      <c r="L75" s="61"/>
    </row>
    <row r="76" spans="1:12" ht="12.75">
      <c r="A76" s="149"/>
      <c r="B76" s="159"/>
      <c r="C76" s="159"/>
      <c r="D76" s="15" t="s">
        <v>24</v>
      </c>
      <c r="E76" s="3" t="str">
        <f>'[2]Масла и технические жидкости'!$B$34</f>
        <v>Hypoid Gear Oil API GL4 SAE 75W90</v>
      </c>
      <c r="F76" s="3">
        <f>ТО45000!F63</f>
        <v>2.8</v>
      </c>
      <c r="G76" s="73">
        <f>'[2]Масла и технические жидкости'!$C$34</f>
        <v>896.2</v>
      </c>
      <c r="H76" s="35">
        <f t="shared" si="5"/>
        <v>2509.36</v>
      </c>
      <c r="I76" s="2"/>
      <c r="J76" s="2"/>
      <c r="K76" s="68"/>
      <c r="L76" s="61"/>
    </row>
    <row r="77" spans="1:12" ht="12.75">
      <c r="A77" s="149"/>
      <c r="B77" s="159"/>
      <c r="C77" s="159"/>
      <c r="D77" s="15" t="s">
        <v>47</v>
      </c>
      <c r="E77" s="3" t="str">
        <f>'[2]Масла и технические жидкости'!$B$36</f>
        <v>Super Hypoid Gear Oil SAE 90 GL-5</v>
      </c>
      <c r="F77" s="3">
        <v>1.15</v>
      </c>
      <c r="G77" s="72">
        <f>'[2]Масла и технические жидкости'!$C$36</f>
        <v>831</v>
      </c>
      <c r="H77" s="35">
        <f t="shared" si="5"/>
        <v>955.65</v>
      </c>
      <c r="I77" s="2"/>
      <c r="J77" s="2"/>
      <c r="K77" s="68"/>
      <c r="L77" s="61"/>
    </row>
    <row r="78" spans="1:12" ht="13.5" thickBot="1">
      <c r="A78" s="149"/>
      <c r="B78" s="159"/>
      <c r="C78" s="159"/>
      <c r="D78" s="48" t="s">
        <v>46</v>
      </c>
      <c r="E78" s="3" t="str">
        <f>'[2]Масла и технические жидкости'!$B$36</f>
        <v>Super Hypoid Gear Oil SAE 90 GL-5</v>
      </c>
      <c r="F78" s="3">
        <f>ТО45000!F64</f>
        <v>1.6</v>
      </c>
      <c r="G78" s="73">
        <f>'[2]Масла и технические жидкости'!$C$36</f>
        <v>831</v>
      </c>
      <c r="H78" s="35">
        <f t="shared" si="5"/>
        <v>1329.6000000000001</v>
      </c>
      <c r="I78" s="2"/>
      <c r="J78" s="2"/>
      <c r="K78" s="68"/>
      <c r="L78" s="61"/>
    </row>
    <row r="79" spans="1:12" ht="14.25" thickBot="1" thickTop="1">
      <c r="A79" s="150"/>
      <c r="B79" s="160"/>
      <c r="C79" s="160"/>
      <c r="D79" s="52" t="s">
        <v>11</v>
      </c>
      <c r="E79" s="180"/>
      <c r="F79" s="180"/>
      <c r="G79" s="181"/>
      <c r="H79" s="36">
        <f>SUM(H69:H78)</f>
        <v>22844.2</v>
      </c>
      <c r="I79" s="56"/>
      <c r="J79" s="56"/>
      <c r="K79" s="82"/>
      <c r="L79" s="57"/>
    </row>
    <row r="80" spans="1:8" ht="14.25" thickBot="1" thickTop="1">
      <c r="A80" s="143" t="s">
        <v>74</v>
      </c>
      <c r="B80" s="199" t="str">
        <f>B12</f>
        <v>3,2 DI-D</v>
      </c>
      <c r="C80" s="8" t="s">
        <v>1</v>
      </c>
      <c r="D80" s="182"/>
      <c r="E80" s="182"/>
      <c r="F80" s="182"/>
      <c r="G80" s="182"/>
      <c r="H80" s="37">
        <f>H22+G3</f>
        <v>28802.93</v>
      </c>
    </row>
    <row r="81" spans="1:8" ht="14.25" thickBot="1" thickTop="1">
      <c r="A81" s="143"/>
      <c r="B81" s="200"/>
      <c r="C81" s="9" t="s">
        <v>2</v>
      </c>
      <c r="D81" s="173"/>
      <c r="E81" s="173"/>
      <c r="F81" s="173"/>
      <c r="G81" s="173"/>
      <c r="H81" s="37">
        <f>H34+G4</f>
        <v>31142.690000000002</v>
      </c>
    </row>
    <row r="82" spans="1:9" ht="14.25" thickBot="1" thickTop="1">
      <c r="A82" s="143"/>
      <c r="B82" s="201"/>
      <c r="C82" s="9" t="s">
        <v>80</v>
      </c>
      <c r="D82" s="83"/>
      <c r="E82" s="83"/>
      <c r="F82" s="83"/>
      <c r="G82" s="83"/>
      <c r="H82" s="37">
        <f>H35+G4</f>
        <v>46274.64</v>
      </c>
      <c r="I82" s="108"/>
    </row>
    <row r="83" spans="1:8" ht="14.25" thickBot="1" thickTop="1">
      <c r="A83" s="143"/>
      <c r="B83" s="185">
        <v>3</v>
      </c>
      <c r="C83" s="9" t="s">
        <v>1</v>
      </c>
      <c r="D83" s="83"/>
      <c r="E83" s="83"/>
      <c r="F83" s="83"/>
      <c r="G83" s="91"/>
      <c r="H83" s="37">
        <f>H46+G5</f>
        <v>33995.94</v>
      </c>
    </row>
    <row r="84" spans="1:8" ht="14.25" thickBot="1" thickTop="1">
      <c r="A84" s="143"/>
      <c r="B84" s="186"/>
      <c r="C84" s="9" t="s">
        <v>2</v>
      </c>
      <c r="D84" s="83"/>
      <c r="E84" s="83"/>
      <c r="F84" s="83"/>
      <c r="G84" s="91"/>
      <c r="H84" s="37">
        <f>H57+G6</f>
        <v>35599.8</v>
      </c>
    </row>
    <row r="85" spans="1:8" ht="14.25" thickBot="1" thickTop="1">
      <c r="A85" s="143"/>
      <c r="B85" s="146" t="str">
        <f>B58</f>
        <v>3,8 MIVEC</v>
      </c>
      <c r="C85" s="9" t="s">
        <v>1</v>
      </c>
      <c r="D85" s="173"/>
      <c r="E85" s="173"/>
      <c r="F85" s="173"/>
      <c r="G85" s="173"/>
      <c r="H85" s="37"/>
    </row>
    <row r="86" spans="1:8" ht="14.25" thickBot="1" thickTop="1">
      <c r="A86" s="144"/>
      <c r="B86" s="147"/>
      <c r="C86" s="10" t="s">
        <v>2</v>
      </c>
      <c r="D86" s="174"/>
      <c r="E86" s="174"/>
      <c r="F86" s="174"/>
      <c r="G86" s="174"/>
      <c r="H86" s="37">
        <f>H79+G8</f>
        <v>35599.8</v>
      </c>
    </row>
    <row r="87" spans="1:8" ht="16.5" customHeight="1" thickBot="1" thickTop="1">
      <c r="A87" s="135" t="s">
        <v>76</v>
      </c>
      <c r="B87" s="202" t="str">
        <f>B80</f>
        <v>3,2 DI-D</v>
      </c>
      <c r="C87" s="11" t="s">
        <v>1</v>
      </c>
      <c r="D87" s="165"/>
      <c r="E87" s="165"/>
      <c r="F87" s="165"/>
      <c r="G87" s="165"/>
      <c r="H87" s="38">
        <f>H80+G10</f>
        <v>30029.43</v>
      </c>
    </row>
    <row r="88" spans="1:8" ht="17.25" customHeight="1" thickBot="1" thickTop="1">
      <c r="A88" s="135"/>
      <c r="B88" s="203"/>
      <c r="C88" s="12" t="s">
        <v>2</v>
      </c>
      <c r="D88" s="166"/>
      <c r="E88" s="166"/>
      <c r="F88" s="166"/>
      <c r="G88" s="166"/>
      <c r="H88" s="38">
        <f>H81+G10</f>
        <v>32369.190000000002</v>
      </c>
    </row>
    <row r="89" spans="1:9" ht="17.25" customHeight="1" thickBot="1" thickTop="1">
      <c r="A89" s="135"/>
      <c r="B89" s="201"/>
      <c r="C89" s="12" t="s">
        <v>80</v>
      </c>
      <c r="D89" s="166"/>
      <c r="E89" s="166"/>
      <c r="F89" s="166"/>
      <c r="G89" s="118"/>
      <c r="H89" s="38">
        <f>H82+G10</f>
        <v>47501.14</v>
      </c>
      <c r="I89" s="108"/>
    </row>
    <row r="90" spans="1:8" ht="17.25" customHeight="1" thickBot="1" thickTop="1">
      <c r="A90" s="135"/>
      <c r="B90" s="169">
        <v>3</v>
      </c>
      <c r="C90" s="12" t="s">
        <v>1</v>
      </c>
      <c r="D90" s="166"/>
      <c r="E90" s="166"/>
      <c r="F90" s="166"/>
      <c r="G90" s="118"/>
      <c r="H90" s="38">
        <f>H83+G10</f>
        <v>35222.44</v>
      </c>
    </row>
    <row r="91" spans="1:8" ht="17.25" customHeight="1" thickBot="1" thickTop="1">
      <c r="A91" s="135"/>
      <c r="B91" s="170"/>
      <c r="C91" s="12" t="s">
        <v>2</v>
      </c>
      <c r="D91" s="166"/>
      <c r="E91" s="166"/>
      <c r="F91" s="166"/>
      <c r="G91" s="118"/>
      <c r="H91" s="38">
        <f>H84+G10</f>
        <v>36826.3</v>
      </c>
    </row>
    <row r="92" spans="1:8" ht="17.25" customHeight="1" thickBot="1" thickTop="1">
      <c r="A92" s="135"/>
      <c r="B92" s="164" t="str">
        <f>B85</f>
        <v>3,8 MIVEC</v>
      </c>
      <c r="C92" s="12" t="s">
        <v>1</v>
      </c>
      <c r="D92" s="166"/>
      <c r="E92" s="166"/>
      <c r="F92" s="166"/>
      <c r="G92" s="166"/>
      <c r="H92" s="38"/>
    </row>
    <row r="93" spans="1:8" ht="18" customHeight="1" thickBot="1" thickTop="1">
      <c r="A93" s="136"/>
      <c r="B93" s="167"/>
      <c r="C93" s="13" t="s">
        <v>2</v>
      </c>
      <c r="D93" s="168"/>
      <c r="E93" s="168"/>
      <c r="F93" s="168"/>
      <c r="G93" s="168"/>
      <c r="H93" s="38">
        <f>H86+G10</f>
        <v>36826.3</v>
      </c>
    </row>
    <row r="94" spans="1:8" ht="17.25" customHeight="1" thickBot="1" thickTop="1">
      <c r="A94" s="143" t="s">
        <v>75</v>
      </c>
      <c r="B94" s="199" t="str">
        <f>B87</f>
        <v>3,2 DI-D</v>
      </c>
      <c r="C94" s="8" t="s">
        <v>1</v>
      </c>
      <c r="D94" s="182"/>
      <c r="E94" s="182"/>
      <c r="F94" s="182"/>
      <c r="G94" s="204"/>
      <c r="H94" s="37">
        <f>H87</f>
        <v>30029.43</v>
      </c>
    </row>
    <row r="95" spans="1:8" ht="15" customHeight="1" thickBot="1" thickTop="1">
      <c r="A95" s="143"/>
      <c r="B95" s="200"/>
      <c r="C95" s="9" t="s">
        <v>2</v>
      </c>
      <c r="D95" s="209"/>
      <c r="E95" s="209"/>
      <c r="F95" s="209"/>
      <c r="G95" s="210"/>
      <c r="H95" s="37">
        <f>H88</f>
        <v>32369.190000000002</v>
      </c>
    </row>
    <row r="96" spans="1:9" ht="15" customHeight="1" thickBot="1" thickTop="1">
      <c r="A96" s="143"/>
      <c r="B96" s="201"/>
      <c r="C96" s="9" t="s">
        <v>80</v>
      </c>
      <c r="D96" s="87"/>
      <c r="E96" s="87"/>
      <c r="F96" s="87"/>
      <c r="G96" s="87"/>
      <c r="H96" s="37">
        <f>H89</f>
        <v>47501.14</v>
      </c>
      <c r="I96" s="108"/>
    </row>
    <row r="97" spans="1:8" ht="15" customHeight="1" thickBot="1" thickTop="1">
      <c r="A97" s="143"/>
      <c r="B97" s="185">
        <v>3</v>
      </c>
      <c r="C97" s="9" t="s">
        <v>1</v>
      </c>
      <c r="D97" s="87"/>
      <c r="E97" s="87"/>
      <c r="F97" s="87"/>
      <c r="G97" s="93"/>
      <c r="H97" s="37">
        <f>H90+K42+G9</f>
        <v>48013.78</v>
      </c>
    </row>
    <row r="98" spans="1:8" ht="15" customHeight="1" thickBot="1" thickTop="1">
      <c r="A98" s="143"/>
      <c r="B98" s="186"/>
      <c r="C98" s="9" t="s">
        <v>2</v>
      </c>
      <c r="D98" s="87"/>
      <c r="E98" s="87"/>
      <c r="F98" s="87"/>
      <c r="G98" s="93"/>
      <c r="H98" s="37">
        <f>H91+K42+G9</f>
        <v>49617.64</v>
      </c>
    </row>
    <row r="99" spans="1:8" ht="17.25" customHeight="1" thickBot="1" thickTop="1">
      <c r="A99" s="143"/>
      <c r="B99" s="146" t="str">
        <f>B92</f>
        <v>3,8 MIVEC</v>
      </c>
      <c r="C99" s="9" t="s">
        <v>1</v>
      </c>
      <c r="D99" s="173"/>
      <c r="E99" s="173"/>
      <c r="F99" s="173"/>
      <c r="G99" s="173"/>
      <c r="H99" s="37"/>
    </row>
    <row r="100" spans="1:8" ht="17.25" customHeight="1" thickBot="1" thickTop="1">
      <c r="A100" s="144"/>
      <c r="B100" s="147"/>
      <c r="C100" s="10" t="s">
        <v>2</v>
      </c>
      <c r="D100" s="174"/>
      <c r="E100" s="174"/>
      <c r="F100" s="174"/>
      <c r="G100" s="174"/>
      <c r="H100" s="37">
        <f>H93+K64+G9</f>
        <v>49617.64</v>
      </c>
    </row>
    <row r="101" ht="13.5" thickTop="1"/>
    <row r="102" ht="12.75">
      <c r="A102" s="109" t="s">
        <v>79</v>
      </c>
    </row>
  </sheetData>
  <sheetProtection/>
  <mergeCells count="64">
    <mergeCell ref="E2:F2"/>
    <mergeCell ref="E3:F8"/>
    <mergeCell ref="E9:F9"/>
    <mergeCell ref="E10:F10"/>
    <mergeCell ref="B36:B57"/>
    <mergeCell ref="C36:C46"/>
    <mergeCell ref="C47:C57"/>
    <mergeCell ref="B5:B6"/>
    <mergeCell ref="B12:B35"/>
    <mergeCell ref="C23:C35"/>
    <mergeCell ref="A87:A93"/>
    <mergeCell ref="A94:A100"/>
    <mergeCell ref="B90:B91"/>
    <mergeCell ref="B97:B98"/>
    <mergeCell ref="D95:G95"/>
    <mergeCell ref="B99:B100"/>
    <mergeCell ref="D99:G99"/>
    <mergeCell ref="D100:G100"/>
    <mergeCell ref="C69:C79"/>
    <mergeCell ref="B83:B84"/>
    <mergeCell ref="D87:G87"/>
    <mergeCell ref="D88:G88"/>
    <mergeCell ref="A80:A86"/>
    <mergeCell ref="D80:G80"/>
    <mergeCell ref="D81:G81"/>
    <mergeCell ref="B85:B86"/>
    <mergeCell ref="D85:G85"/>
    <mergeCell ref="D86:G86"/>
    <mergeCell ref="G6:H6"/>
    <mergeCell ref="E22:G22"/>
    <mergeCell ref="E34:G34"/>
    <mergeCell ref="A12:A79"/>
    <mergeCell ref="C12:C22"/>
    <mergeCell ref="B58:B79"/>
    <mergeCell ref="C58:C68"/>
    <mergeCell ref="E68:G68"/>
    <mergeCell ref="E35:G35"/>
    <mergeCell ref="E79:G79"/>
    <mergeCell ref="A9:A10"/>
    <mergeCell ref="B10:C10"/>
    <mergeCell ref="G10:H10"/>
    <mergeCell ref="G7:H7"/>
    <mergeCell ref="G8:H8"/>
    <mergeCell ref="G9:H9"/>
    <mergeCell ref="A1:C1"/>
    <mergeCell ref="D1:H1"/>
    <mergeCell ref="A2:C2"/>
    <mergeCell ref="A3:A8"/>
    <mergeCell ref="B3:B4"/>
    <mergeCell ref="B7:B8"/>
    <mergeCell ref="G2:H2"/>
    <mergeCell ref="G3:H3"/>
    <mergeCell ref="G4:H4"/>
    <mergeCell ref="G5:H5"/>
    <mergeCell ref="B80:B82"/>
    <mergeCell ref="D89:G89"/>
    <mergeCell ref="B87:B89"/>
    <mergeCell ref="B94:B96"/>
    <mergeCell ref="B92:B93"/>
    <mergeCell ref="D92:G92"/>
    <mergeCell ref="D93:G93"/>
    <mergeCell ref="D90:G90"/>
    <mergeCell ref="D91:G91"/>
    <mergeCell ref="D94:G9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3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31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ТО90000!B3</f>
        <v>3,2 DI-D</v>
      </c>
      <c r="C3" s="6" t="s">
        <v>1</v>
      </c>
      <c r="D3" s="88">
        <v>2</v>
      </c>
      <c r="E3" s="187">
        <f>'[1]Лист1'!$B$5</f>
        <v>2453</v>
      </c>
      <c r="F3" s="188"/>
      <c r="G3" s="116">
        <f>D3*E3</f>
        <v>4906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88">
        <v>2</v>
      </c>
      <c r="E4" s="189"/>
      <c r="F4" s="190"/>
      <c r="G4" s="116">
        <f>D4*E3</f>
        <v>4906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42">
        <v>1.6</v>
      </c>
      <c r="E5" s="189"/>
      <c r="F5" s="190"/>
      <c r="G5" s="116">
        <f>D5*E3</f>
        <v>3924.8</v>
      </c>
      <c r="H5" s="1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1.6</v>
      </c>
      <c r="E6" s="189"/>
      <c r="F6" s="190"/>
      <c r="G6" s="116">
        <f>D6*E3</f>
        <v>3924.8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ТО90000!B7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1.7</v>
      </c>
      <c r="E8" s="191"/>
      <c r="F8" s="192"/>
      <c r="G8" s="139">
        <f>D8*E3</f>
        <v>4170.099999999999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 t="s">
        <v>13</v>
      </c>
      <c r="C9" s="129"/>
      <c r="D9" s="15">
        <f>ТО15000!D9</f>
        <v>1.6</v>
      </c>
      <c r="E9" s="125">
        <f>'[1]Лист1'!$B$5</f>
        <v>2453</v>
      </c>
      <c r="F9" s="122"/>
      <c r="G9" s="126">
        <f>D9*E9</f>
        <v>3924.8</v>
      </c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'[1]Лист1'!$B$5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59" t="str">
        <f>B3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28">
        <f>F12*G12</f>
        <v>4724.400000000001</v>
      </c>
    </row>
    <row r="13" spans="1:8" ht="12.75">
      <c r="A13" s="148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29">
        <f>F13*G13</f>
        <v>981.16</v>
      </c>
    </row>
    <row r="14" spans="1:8" ht="12.75">
      <c r="A14" s="148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29">
        <f>F14*G14</f>
        <v>1259.17</v>
      </c>
    </row>
    <row r="15" spans="1:8" ht="12.75">
      <c r="A15" s="148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29">
        <f aca="true" t="shared" si="0" ref="H15:H21">F15*G15</f>
        <v>2044.62</v>
      </c>
    </row>
    <row r="16" spans="1:8" ht="15" customHeight="1">
      <c r="A16" s="148"/>
      <c r="B16" s="149"/>
      <c r="C16" s="159"/>
      <c r="D16" s="15"/>
      <c r="E16" s="3"/>
      <c r="F16" s="3"/>
      <c r="G16" s="73"/>
      <c r="H16" s="29">
        <f t="shared" si="0"/>
        <v>0</v>
      </c>
    </row>
    <row r="17" spans="1:8" ht="12.75">
      <c r="A17" s="148"/>
      <c r="B17" s="149"/>
      <c r="C17" s="159"/>
      <c r="D17" s="15"/>
      <c r="E17" s="3"/>
      <c r="F17" s="3"/>
      <c r="G17" s="73"/>
      <c r="H17" s="29">
        <f t="shared" si="0"/>
        <v>0</v>
      </c>
    </row>
    <row r="18" spans="1:8" ht="12.75">
      <c r="A18" s="148"/>
      <c r="B18" s="149"/>
      <c r="C18" s="159"/>
      <c r="D18" s="15"/>
      <c r="E18" s="3"/>
      <c r="F18" s="3"/>
      <c r="G18" s="73"/>
      <c r="H18" s="29">
        <f t="shared" si="0"/>
        <v>0</v>
      </c>
    </row>
    <row r="19" spans="1:8" ht="12.75">
      <c r="A19" s="148"/>
      <c r="B19" s="149"/>
      <c r="C19" s="159"/>
      <c r="D19" s="15"/>
      <c r="E19" s="3"/>
      <c r="F19" s="3"/>
      <c r="G19" s="73"/>
      <c r="H19" s="29">
        <f t="shared" si="0"/>
        <v>0</v>
      </c>
    </row>
    <row r="20" spans="1:8" ht="12.75">
      <c r="A20" s="148"/>
      <c r="B20" s="149"/>
      <c r="C20" s="159"/>
      <c r="D20" s="15"/>
      <c r="E20" s="3"/>
      <c r="F20" s="3"/>
      <c r="G20" s="73"/>
      <c r="H20" s="29">
        <f t="shared" si="0"/>
        <v>0</v>
      </c>
    </row>
    <row r="21" spans="1:8" ht="13.5" thickBot="1">
      <c r="A21" s="148"/>
      <c r="B21" s="149"/>
      <c r="C21" s="159"/>
      <c r="D21" s="15"/>
      <c r="E21" s="3"/>
      <c r="F21" s="3"/>
      <c r="G21" s="73"/>
      <c r="H21" s="29">
        <f t="shared" si="0"/>
        <v>0</v>
      </c>
    </row>
    <row r="22" spans="1:8" ht="14.25" thickBot="1" thickTop="1">
      <c r="A22" s="148"/>
      <c r="B22" s="149"/>
      <c r="C22" s="162"/>
      <c r="D22" s="46" t="s">
        <v>11</v>
      </c>
      <c r="E22" s="197"/>
      <c r="F22" s="197"/>
      <c r="G22" s="198"/>
      <c r="H22" s="30">
        <f>SUM(H12:H21)</f>
        <v>9009.35</v>
      </c>
    </row>
    <row r="23" spans="1:8" ht="13.5" thickTop="1">
      <c r="A23" s="148"/>
      <c r="B23" s="149"/>
      <c r="C23" s="161" t="s">
        <v>2</v>
      </c>
      <c r="D23" s="15" t="s">
        <v>4</v>
      </c>
      <c r="E23" s="16" t="str">
        <f>ТО15000!E23</f>
        <v>Oil 5W30 </v>
      </c>
      <c r="F23" s="16">
        <v>9.3</v>
      </c>
      <c r="G23" s="78">
        <f>ТО15000!G23</f>
        <v>508</v>
      </c>
      <c r="H23" s="29">
        <f>F23*G23</f>
        <v>4724.400000000001</v>
      </c>
    </row>
    <row r="24" spans="1:8" ht="12.75">
      <c r="A24" s="148"/>
      <c r="B24" s="149"/>
      <c r="C24" s="159"/>
      <c r="D24" s="15" t="s">
        <v>7</v>
      </c>
      <c r="E24" s="3" t="s">
        <v>63</v>
      </c>
      <c r="F24" s="3">
        <v>1</v>
      </c>
      <c r="G24" s="71">
        <f>'[2]Запчасти'!$C$155</f>
        <v>981.16</v>
      </c>
      <c r="H24" s="29">
        <f aca="true" t="shared" si="1" ref="H24:H32">F24*G24</f>
        <v>981.16</v>
      </c>
    </row>
    <row r="25" spans="1:8" ht="12.75">
      <c r="A25" s="148"/>
      <c r="B25" s="149"/>
      <c r="C25" s="159"/>
      <c r="D25" s="15" t="s">
        <v>8</v>
      </c>
      <c r="E25" s="3" t="s">
        <v>65</v>
      </c>
      <c r="F25" s="3">
        <v>1</v>
      </c>
      <c r="G25" s="71">
        <f>'[2]Запчасти'!$C$149</f>
        <v>1259.17</v>
      </c>
      <c r="H25" s="29">
        <f t="shared" si="1"/>
        <v>1259.17</v>
      </c>
    </row>
    <row r="26" spans="1:8" ht="12.75">
      <c r="A26" s="148"/>
      <c r="B26" s="149"/>
      <c r="C26" s="159"/>
      <c r="D26" s="17" t="s">
        <v>61</v>
      </c>
      <c r="E26" s="3" t="s">
        <v>66</v>
      </c>
      <c r="F26" s="3">
        <v>1</v>
      </c>
      <c r="G26" s="71">
        <f>'[2]Запчасти'!$C$157</f>
        <v>2044.62</v>
      </c>
      <c r="H26" s="29">
        <f t="shared" si="1"/>
        <v>2044.62</v>
      </c>
    </row>
    <row r="27" spans="1:8" ht="12.75">
      <c r="A27" s="148"/>
      <c r="B27" s="149"/>
      <c r="C27" s="159"/>
      <c r="D27" s="15"/>
      <c r="E27" s="3"/>
      <c r="F27" s="3"/>
      <c r="G27" s="73"/>
      <c r="H27" s="29">
        <f t="shared" si="1"/>
        <v>0</v>
      </c>
    </row>
    <row r="28" spans="1:8" ht="12.75">
      <c r="A28" s="148"/>
      <c r="B28" s="149"/>
      <c r="C28" s="159"/>
      <c r="D28" s="15"/>
      <c r="E28" s="3"/>
      <c r="F28" s="3"/>
      <c r="G28" s="73"/>
      <c r="H28" s="29">
        <f t="shared" si="1"/>
        <v>0</v>
      </c>
    </row>
    <row r="29" spans="1:8" ht="12.75">
      <c r="A29" s="148"/>
      <c r="B29" s="149"/>
      <c r="C29" s="159"/>
      <c r="D29" s="15"/>
      <c r="E29" s="3"/>
      <c r="F29" s="3"/>
      <c r="G29" s="73"/>
      <c r="H29" s="29">
        <f t="shared" si="1"/>
        <v>0</v>
      </c>
    </row>
    <row r="30" spans="1:8" ht="12.75">
      <c r="A30" s="148"/>
      <c r="B30" s="149"/>
      <c r="C30" s="159"/>
      <c r="D30" s="15"/>
      <c r="E30" s="3"/>
      <c r="F30" s="3"/>
      <c r="G30" s="73"/>
      <c r="H30" s="29">
        <f t="shared" si="1"/>
        <v>0</v>
      </c>
    </row>
    <row r="31" spans="1:8" ht="12.75">
      <c r="A31" s="148"/>
      <c r="B31" s="149"/>
      <c r="C31" s="159"/>
      <c r="D31" s="15"/>
      <c r="E31" s="3"/>
      <c r="F31" s="3"/>
      <c r="G31" s="73"/>
      <c r="H31" s="29">
        <f t="shared" si="1"/>
        <v>0</v>
      </c>
    </row>
    <row r="32" spans="1:8" ht="13.5" thickBot="1">
      <c r="A32" s="148"/>
      <c r="B32" s="149"/>
      <c r="C32" s="159"/>
      <c r="D32" s="15"/>
      <c r="E32" s="3"/>
      <c r="F32" s="3"/>
      <c r="G32" s="73"/>
      <c r="H32" s="29">
        <f t="shared" si="1"/>
        <v>0</v>
      </c>
    </row>
    <row r="33" spans="1:8" ht="14.25" thickBot="1" thickTop="1">
      <c r="A33" s="148"/>
      <c r="B33" s="150"/>
      <c r="C33" s="162"/>
      <c r="D33" s="46" t="s">
        <v>11</v>
      </c>
      <c r="E33" s="197"/>
      <c r="F33" s="197"/>
      <c r="G33" s="198"/>
      <c r="H33" s="30">
        <f>SUM(H23:H32)</f>
        <v>9009.35</v>
      </c>
    </row>
    <row r="34" spans="1:8" ht="13.5" thickTop="1">
      <c r="A34" s="148"/>
      <c r="B34" s="151">
        <v>3</v>
      </c>
      <c r="C34" s="161" t="s">
        <v>1</v>
      </c>
      <c r="D34" s="47" t="s">
        <v>4</v>
      </c>
      <c r="E34" s="3" t="str">
        <f>ТО15000!E34</f>
        <v>Oil 0W30 </v>
      </c>
      <c r="F34" s="3">
        <v>4.9</v>
      </c>
      <c r="G34" s="73">
        <f>ТО15000!G34</f>
        <v>571</v>
      </c>
      <c r="H34" s="29">
        <f>F34*G34</f>
        <v>2797.9</v>
      </c>
    </row>
    <row r="35" spans="1:8" ht="12.75">
      <c r="A35" s="148"/>
      <c r="B35" s="152"/>
      <c r="C35" s="159"/>
      <c r="D35" s="15" t="s">
        <v>7</v>
      </c>
      <c r="E35" s="3" t="str">
        <f>'[2]Запчасти'!$B$194</f>
        <v>MD352626</v>
      </c>
      <c r="F35" s="3">
        <v>1</v>
      </c>
      <c r="G35" s="73">
        <f>'[2]Запчасти'!$C$194</f>
        <v>965.07</v>
      </c>
      <c r="H35" s="29">
        <f aca="true" t="shared" si="2" ref="H35:H43">F35*G35</f>
        <v>965.07</v>
      </c>
    </row>
    <row r="36" spans="1:8" ht="12.75">
      <c r="A36" s="148"/>
      <c r="B36" s="152"/>
      <c r="C36" s="159"/>
      <c r="D36" s="15" t="s">
        <v>8</v>
      </c>
      <c r="E36" s="3" t="str">
        <f>'[2]Запчасти'!$B$195</f>
        <v>7803A028</v>
      </c>
      <c r="F36" s="3">
        <v>1</v>
      </c>
      <c r="G36" s="73">
        <f>'[2]Запчасти'!$C$195</f>
        <v>1259.17</v>
      </c>
      <c r="H36" s="29">
        <f t="shared" si="2"/>
        <v>1259.17</v>
      </c>
    </row>
    <row r="37" spans="1:8" ht="12.75">
      <c r="A37" s="148"/>
      <c r="B37" s="152"/>
      <c r="C37" s="159"/>
      <c r="D37" s="15"/>
      <c r="E37" s="3"/>
      <c r="F37" s="3"/>
      <c r="G37" s="73"/>
      <c r="H37" s="29">
        <f t="shared" si="2"/>
        <v>0</v>
      </c>
    </row>
    <row r="38" spans="1:8" ht="12.75">
      <c r="A38" s="148"/>
      <c r="B38" s="152"/>
      <c r="C38" s="159"/>
      <c r="D38" s="15"/>
      <c r="E38" s="3"/>
      <c r="F38" s="3"/>
      <c r="G38" s="73"/>
      <c r="H38" s="29">
        <f t="shared" si="2"/>
        <v>0</v>
      </c>
    </row>
    <row r="39" spans="1:8" ht="12.75">
      <c r="A39" s="148"/>
      <c r="B39" s="152"/>
      <c r="C39" s="159"/>
      <c r="D39" s="15"/>
      <c r="E39" s="3"/>
      <c r="F39" s="3"/>
      <c r="G39" s="73"/>
      <c r="H39" s="29">
        <f t="shared" si="2"/>
        <v>0</v>
      </c>
    </row>
    <row r="40" spans="1:8" ht="12.75">
      <c r="A40" s="148"/>
      <c r="B40" s="152"/>
      <c r="C40" s="159"/>
      <c r="D40" s="15"/>
      <c r="E40" s="3"/>
      <c r="F40" s="3"/>
      <c r="G40" s="73"/>
      <c r="H40" s="29">
        <f t="shared" si="2"/>
        <v>0</v>
      </c>
    </row>
    <row r="41" spans="1:8" ht="12.75">
      <c r="A41" s="148"/>
      <c r="B41" s="152"/>
      <c r="C41" s="159"/>
      <c r="D41" s="15"/>
      <c r="E41" s="3"/>
      <c r="F41" s="3"/>
      <c r="G41" s="73"/>
      <c r="H41" s="29">
        <f t="shared" si="2"/>
        <v>0</v>
      </c>
    </row>
    <row r="42" spans="1:8" ht="12.75">
      <c r="A42" s="148"/>
      <c r="B42" s="152"/>
      <c r="C42" s="159"/>
      <c r="D42" s="15"/>
      <c r="E42" s="3"/>
      <c r="F42" s="3"/>
      <c r="G42" s="73"/>
      <c r="H42" s="29">
        <f t="shared" si="2"/>
        <v>0</v>
      </c>
    </row>
    <row r="43" spans="1:8" ht="13.5" thickBot="1">
      <c r="A43" s="148"/>
      <c r="B43" s="152"/>
      <c r="C43" s="159"/>
      <c r="D43" s="15"/>
      <c r="E43" s="3"/>
      <c r="F43" s="3"/>
      <c r="G43" s="73"/>
      <c r="H43" s="29">
        <f t="shared" si="2"/>
        <v>0</v>
      </c>
    </row>
    <row r="44" spans="1:8" ht="14.25" thickBot="1" thickTop="1">
      <c r="A44" s="148"/>
      <c r="B44" s="152"/>
      <c r="C44" s="162"/>
      <c r="D44" s="46" t="s">
        <v>11</v>
      </c>
      <c r="E44" s="85"/>
      <c r="F44" s="85"/>
      <c r="G44" s="94"/>
      <c r="H44" s="30">
        <f>SUM(H34:H43)</f>
        <v>5022.14</v>
      </c>
    </row>
    <row r="45" spans="1:8" ht="13.5" thickTop="1">
      <c r="A45" s="148"/>
      <c r="B45" s="152"/>
      <c r="C45" s="161" t="s">
        <v>2</v>
      </c>
      <c r="D45" s="47" t="s">
        <v>4</v>
      </c>
      <c r="E45" s="3" t="str">
        <f>ТО15000!E45</f>
        <v>Oil 0W30 </v>
      </c>
      <c r="F45" s="3">
        <v>4.9</v>
      </c>
      <c r="G45" s="73">
        <f>ТО15000!G45</f>
        <v>571</v>
      </c>
      <c r="H45" s="29">
        <f>F45*G45</f>
        <v>2797.9</v>
      </c>
    </row>
    <row r="46" spans="1:8" ht="12.75">
      <c r="A46" s="148"/>
      <c r="B46" s="152"/>
      <c r="C46" s="159"/>
      <c r="D46" s="15" t="s">
        <v>7</v>
      </c>
      <c r="E46" s="3" t="str">
        <f>'[2]Запчасти'!$B$194</f>
        <v>MD352626</v>
      </c>
      <c r="F46" s="3">
        <v>1</v>
      </c>
      <c r="G46" s="73">
        <f>'[2]Запчасти'!$C$194</f>
        <v>965.07</v>
      </c>
      <c r="H46" s="29">
        <f aca="true" t="shared" si="3" ref="H46:H54">F46*G46</f>
        <v>965.07</v>
      </c>
    </row>
    <row r="47" spans="1:8" ht="12.75">
      <c r="A47" s="148"/>
      <c r="B47" s="152"/>
      <c r="C47" s="159"/>
      <c r="D47" s="15" t="s">
        <v>8</v>
      </c>
      <c r="E47" s="3" t="str">
        <f>'[2]Запчасти'!$B$195</f>
        <v>7803A028</v>
      </c>
      <c r="F47" s="3">
        <v>1</v>
      </c>
      <c r="G47" s="73">
        <f>'[2]Запчасти'!$C$195</f>
        <v>1259.17</v>
      </c>
      <c r="H47" s="29">
        <f t="shared" si="3"/>
        <v>1259.17</v>
      </c>
    </row>
    <row r="48" spans="1:8" ht="12.75">
      <c r="A48" s="148"/>
      <c r="B48" s="152"/>
      <c r="C48" s="159"/>
      <c r="D48" s="15"/>
      <c r="E48" s="3"/>
      <c r="F48" s="3"/>
      <c r="G48" s="73"/>
      <c r="H48" s="29">
        <f t="shared" si="3"/>
        <v>0</v>
      </c>
    </row>
    <row r="49" spans="1:8" ht="12.75">
      <c r="A49" s="148"/>
      <c r="B49" s="152"/>
      <c r="C49" s="159"/>
      <c r="D49" s="15"/>
      <c r="E49" s="3"/>
      <c r="F49" s="3"/>
      <c r="G49" s="73"/>
      <c r="H49" s="29">
        <f t="shared" si="3"/>
        <v>0</v>
      </c>
    </row>
    <row r="50" spans="1:8" ht="12.75">
      <c r="A50" s="148"/>
      <c r="B50" s="152"/>
      <c r="C50" s="159"/>
      <c r="D50" s="15"/>
      <c r="E50" s="3"/>
      <c r="F50" s="3"/>
      <c r="G50" s="73"/>
      <c r="H50" s="29">
        <f t="shared" si="3"/>
        <v>0</v>
      </c>
    </row>
    <row r="51" spans="1:8" ht="12.75">
      <c r="A51" s="148"/>
      <c r="B51" s="152"/>
      <c r="C51" s="159"/>
      <c r="D51" s="15"/>
      <c r="E51" s="3"/>
      <c r="F51" s="3"/>
      <c r="G51" s="73"/>
      <c r="H51" s="29">
        <f t="shared" si="3"/>
        <v>0</v>
      </c>
    </row>
    <row r="52" spans="1:8" ht="12.75">
      <c r="A52" s="148"/>
      <c r="B52" s="152"/>
      <c r="C52" s="159"/>
      <c r="D52" s="15"/>
      <c r="E52" s="3"/>
      <c r="F52" s="3"/>
      <c r="G52" s="73"/>
      <c r="H52" s="29">
        <f t="shared" si="3"/>
        <v>0</v>
      </c>
    </row>
    <row r="53" spans="1:8" ht="12.75">
      <c r="A53" s="148"/>
      <c r="B53" s="152"/>
      <c r="C53" s="159"/>
      <c r="D53" s="15"/>
      <c r="E53" s="3"/>
      <c r="F53" s="3"/>
      <c r="G53" s="73"/>
      <c r="H53" s="29">
        <f t="shared" si="3"/>
        <v>0</v>
      </c>
    </row>
    <row r="54" spans="1:8" ht="13.5" thickBot="1">
      <c r="A54" s="148"/>
      <c r="B54" s="152"/>
      <c r="C54" s="159"/>
      <c r="D54" s="15"/>
      <c r="E54" s="3"/>
      <c r="F54" s="3"/>
      <c r="G54" s="73"/>
      <c r="H54" s="29">
        <f t="shared" si="3"/>
        <v>0</v>
      </c>
    </row>
    <row r="55" spans="1:8" ht="14.25" thickBot="1" thickTop="1">
      <c r="A55" s="148"/>
      <c r="B55" s="153"/>
      <c r="C55" s="162"/>
      <c r="D55" s="46" t="s">
        <v>11</v>
      </c>
      <c r="E55" s="3"/>
      <c r="F55" s="3"/>
      <c r="G55" s="73"/>
      <c r="H55" s="30">
        <f>SUM(H45:H54)</f>
        <v>5022.14</v>
      </c>
    </row>
    <row r="56" spans="1:8" ht="13.5" thickTop="1">
      <c r="A56" s="148"/>
      <c r="B56" s="171" t="str">
        <f>B7</f>
        <v>3,8 MIVEC</v>
      </c>
      <c r="C56" s="161" t="s">
        <v>1</v>
      </c>
      <c r="D56" s="47"/>
      <c r="E56" s="16"/>
      <c r="F56" s="16"/>
      <c r="G56" s="79"/>
      <c r="H56" s="29">
        <f>F56*G56</f>
        <v>0</v>
      </c>
    </row>
    <row r="57" spans="1:8" ht="12.75">
      <c r="A57" s="148"/>
      <c r="B57" s="171"/>
      <c r="C57" s="159"/>
      <c r="D57" s="15"/>
      <c r="E57" s="3"/>
      <c r="F57" s="3"/>
      <c r="G57" s="73"/>
      <c r="H57" s="29">
        <f aca="true" t="shared" si="4" ref="H57:H65">F57*G57</f>
        <v>0</v>
      </c>
    </row>
    <row r="58" spans="1:8" ht="12.75">
      <c r="A58" s="148"/>
      <c r="B58" s="171"/>
      <c r="C58" s="159"/>
      <c r="D58" s="15"/>
      <c r="E58" s="3"/>
      <c r="F58" s="3"/>
      <c r="G58" s="73"/>
      <c r="H58" s="29">
        <f t="shared" si="4"/>
        <v>0</v>
      </c>
    </row>
    <row r="59" spans="1:8" ht="12.75">
      <c r="A59" s="148"/>
      <c r="B59" s="171"/>
      <c r="C59" s="159"/>
      <c r="D59" s="15"/>
      <c r="E59" s="3"/>
      <c r="F59" s="3"/>
      <c r="G59" s="73"/>
      <c r="H59" s="29">
        <f t="shared" si="4"/>
        <v>0</v>
      </c>
    </row>
    <row r="60" spans="1:8" ht="12.75">
      <c r="A60" s="148"/>
      <c r="B60" s="171"/>
      <c r="C60" s="159"/>
      <c r="D60" s="15"/>
      <c r="E60" s="3"/>
      <c r="F60" s="3"/>
      <c r="G60" s="73"/>
      <c r="H60" s="29">
        <f t="shared" si="4"/>
        <v>0</v>
      </c>
    </row>
    <row r="61" spans="1:8" ht="12.75">
      <c r="A61" s="148"/>
      <c r="B61" s="171"/>
      <c r="C61" s="159"/>
      <c r="D61" s="15"/>
      <c r="E61" s="3"/>
      <c r="F61" s="3"/>
      <c r="G61" s="73"/>
      <c r="H61" s="29">
        <f t="shared" si="4"/>
        <v>0</v>
      </c>
    </row>
    <row r="62" spans="1:8" ht="12.75">
      <c r="A62" s="148"/>
      <c r="B62" s="171"/>
      <c r="C62" s="159"/>
      <c r="D62" s="15"/>
      <c r="E62" s="3"/>
      <c r="F62" s="3"/>
      <c r="G62" s="73"/>
      <c r="H62" s="29">
        <f t="shared" si="4"/>
        <v>0</v>
      </c>
    </row>
    <row r="63" spans="1:8" ht="12.75">
      <c r="A63" s="148"/>
      <c r="B63" s="171"/>
      <c r="C63" s="159"/>
      <c r="D63" s="15"/>
      <c r="E63" s="3"/>
      <c r="F63" s="3"/>
      <c r="G63" s="73"/>
      <c r="H63" s="29">
        <f t="shared" si="4"/>
        <v>0</v>
      </c>
    </row>
    <row r="64" spans="1:8" ht="12.75">
      <c r="A64" s="148"/>
      <c r="B64" s="171"/>
      <c r="C64" s="159"/>
      <c r="D64" s="15"/>
      <c r="E64" s="3"/>
      <c r="F64" s="3"/>
      <c r="G64" s="73"/>
      <c r="H64" s="29">
        <f t="shared" si="4"/>
        <v>0</v>
      </c>
    </row>
    <row r="65" spans="1:8" ht="13.5" thickBot="1">
      <c r="A65" s="148"/>
      <c r="B65" s="171"/>
      <c r="C65" s="159"/>
      <c r="D65" s="15"/>
      <c r="E65" s="3"/>
      <c r="F65" s="3"/>
      <c r="G65" s="73"/>
      <c r="H65" s="29">
        <f t="shared" si="4"/>
        <v>0</v>
      </c>
    </row>
    <row r="66" spans="1:8" ht="14.25" thickBot="1" thickTop="1">
      <c r="A66" s="148"/>
      <c r="B66" s="171"/>
      <c r="C66" s="162"/>
      <c r="D66" s="46" t="s">
        <v>11</v>
      </c>
      <c r="E66" s="197"/>
      <c r="F66" s="197"/>
      <c r="G66" s="198"/>
      <c r="H66" s="30">
        <f>SUM(H56:H65)</f>
        <v>0</v>
      </c>
    </row>
    <row r="67" spans="1:8" ht="13.5" thickTop="1">
      <c r="A67" s="148"/>
      <c r="B67" s="171"/>
      <c r="C67" s="159" t="s">
        <v>2</v>
      </c>
      <c r="D67" s="47" t="s">
        <v>4</v>
      </c>
      <c r="E67" s="16" t="str">
        <f>ТО15000!E67</f>
        <v>Oil 0W30 </v>
      </c>
      <c r="F67" s="16">
        <f>ТО15000!F67</f>
        <v>4.9</v>
      </c>
      <c r="G67" s="79">
        <f>ТО15000!G67</f>
        <v>571</v>
      </c>
      <c r="H67" s="29">
        <f>F67*G67</f>
        <v>2797.9</v>
      </c>
    </row>
    <row r="68" spans="1:8" ht="12.75">
      <c r="A68" s="148"/>
      <c r="B68" s="171"/>
      <c r="C68" s="159"/>
      <c r="D68" s="15" t="s">
        <v>7</v>
      </c>
      <c r="E68" s="3" t="str">
        <f>ТО15000!E68</f>
        <v>MD352626</v>
      </c>
      <c r="F68" s="3">
        <f>ТО15000!F68</f>
        <v>1</v>
      </c>
      <c r="G68" s="73">
        <f>ТО15000!G68</f>
        <v>965.07</v>
      </c>
      <c r="H68" s="29">
        <f aca="true" t="shared" si="5" ref="H68:H76">F68*G68</f>
        <v>965.07</v>
      </c>
    </row>
    <row r="69" spans="1:8" ht="12.75">
      <c r="A69" s="148"/>
      <c r="B69" s="171"/>
      <c r="C69" s="159"/>
      <c r="D69" s="15" t="s">
        <v>8</v>
      </c>
      <c r="E69" s="3" t="str">
        <f>ТО15000!E69</f>
        <v>7803A028</v>
      </c>
      <c r="F69" s="3">
        <f>ТО15000!F69</f>
        <v>1</v>
      </c>
      <c r="G69" s="73">
        <f>ТО15000!G69</f>
        <v>1259.17</v>
      </c>
      <c r="H69" s="29">
        <f t="shared" si="5"/>
        <v>1259.17</v>
      </c>
    </row>
    <row r="70" spans="1:8" ht="12.75">
      <c r="A70" s="148"/>
      <c r="B70" s="171"/>
      <c r="C70" s="159"/>
      <c r="D70" s="15"/>
      <c r="E70" s="3"/>
      <c r="F70" s="3"/>
      <c r="G70" s="73"/>
      <c r="H70" s="29">
        <f t="shared" si="5"/>
        <v>0</v>
      </c>
    </row>
    <row r="71" spans="1:8" ht="12.75">
      <c r="A71" s="148"/>
      <c r="B71" s="171"/>
      <c r="C71" s="159"/>
      <c r="D71" s="15"/>
      <c r="E71" s="3"/>
      <c r="F71" s="3"/>
      <c r="G71" s="73"/>
      <c r="H71" s="29">
        <f t="shared" si="5"/>
        <v>0</v>
      </c>
    </row>
    <row r="72" spans="1:8" ht="12.75">
      <c r="A72" s="148"/>
      <c r="B72" s="171"/>
      <c r="C72" s="159"/>
      <c r="D72" s="15"/>
      <c r="E72" s="3"/>
      <c r="F72" s="3"/>
      <c r="G72" s="73"/>
      <c r="H72" s="29">
        <f t="shared" si="5"/>
        <v>0</v>
      </c>
    </row>
    <row r="73" spans="1:8" ht="12.75">
      <c r="A73" s="148"/>
      <c r="B73" s="171"/>
      <c r="C73" s="159"/>
      <c r="D73" s="15"/>
      <c r="E73" s="3"/>
      <c r="F73" s="3"/>
      <c r="G73" s="73"/>
      <c r="H73" s="29">
        <f t="shared" si="5"/>
        <v>0</v>
      </c>
    </row>
    <row r="74" spans="1:8" ht="12.75">
      <c r="A74" s="149"/>
      <c r="B74" s="171"/>
      <c r="C74" s="159"/>
      <c r="D74" s="15"/>
      <c r="E74" s="3"/>
      <c r="F74" s="3"/>
      <c r="G74" s="73"/>
      <c r="H74" s="29">
        <f t="shared" si="5"/>
        <v>0</v>
      </c>
    </row>
    <row r="75" spans="1:8" ht="12.75">
      <c r="A75" s="149"/>
      <c r="B75" s="171"/>
      <c r="C75" s="159"/>
      <c r="D75" s="15"/>
      <c r="E75" s="3"/>
      <c r="F75" s="3"/>
      <c r="G75" s="73"/>
      <c r="H75" s="29">
        <f t="shared" si="5"/>
        <v>0</v>
      </c>
    </row>
    <row r="76" spans="1:8" ht="13.5" thickBot="1">
      <c r="A76" s="149"/>
      <c r="B76" s="171"/>
      <c r="C76" s="159"/>
      <c r="D76" s="15"/>
      <c r="E76" s="3"/>
      <c r="F76" s="3"/>
      <c r="G76" s="73"/>
      <c r="H76" s="29">
        <f t="shared" si="5"/>
        <v>0</v>
      </c>
    </row>
    <row r="77" spans="1:8" ht="14.25" thickBot="1" thickTop="1">
      <c r="A77" s="150"/>
      <c r="B77" s="172"/>
      <c r="C77" s="160"/>
      <c r="D77" s="44" t="s">
        <v>11</v>
      </c>
      <c r="E77" s="158"/>
      <c r="F77" s="158"/>
      <c r="G77" s="172"/>
      <c r="H77" s="30">
        <f>SUM(H67:H76)</f>
        <v>5022.14</v>
      </c>
    </row>
    <row r="78" spans="1:8" ht="14.25" customHeight="1" thickBot="1" thickTop="1">
      <c r="A78" s="143" t="s">
        <v>74</v>
      </c>
      <c r="B78" s="145" t="str">
        <f>B12</f>
        <v>3,2 DI-D</v>
      </c>
      <c r="C78" s="8" t="s">
        <v>1</v>
      </c>
      <c r="D78" s="182"/>
      <c r="E78" s="182"/>
      <c r="F78" s="182"/>
      <c r="G78" s="182"/>
      <c r="H78" s="31">
        <f>H22+G3</f>
        <v>13915.35</v>
      </c>
    </row>
    <row r="79" spans="1:8" ht="14.25" thickBot="1" thickTop="1">
      <c r="A79" s="143"/>
      <c r="B79" s="146"/>
      <c r="C79" s="9" t="s">
        <v>2</v>
      </c>
      <c r="D79" s="173"/>
      <c r="E79" s="173"/>
      <c r="F79" s="173"/>
      <c r="G79" s="173"/>
      <c r="H79" s="31">
        <f>H33+G4</f>
        <v>13915.35</v>
      </c>
    </row>
    <row r="80" spans="1:8" ht="14.25" thickBot="1" thickTop="1">
      <c r="A80" s="143"/>
      <c r="B80" s="185">
        <v>3</v>
      </c>
      <c r="C80" s="9" t="s">
        <v>1</v>
      </c>
      <c r="D80" s="83"/>
      <c r="E80" s="83"/>
      <c r="F80" s="83"/>
      <c r="G80" s="91"/>
      <c r="H80" s="31">
        <f>H44+G5</f>
        <v>8946.94</v>
      </c>
    </row>
    <row r="81" spans="1:8" ht="14.25" thickBot="1" thickTop="1">
      <c r="A81" s="143"/>
      <c r="B81" s="186"/>
      <c r="C81" s="9" t="s">
        <v>2</v>
      </c>
      <c r="D81" s="83"/>
      <c r="E81" s="83"/>
      <c r="F81" s="83"/>
      <c r="G81" s="91"/>
      <c r="H81" s="31">
        <f>H55+G6</f>
        <v>8946.94</v>
      </c>
    </row>
    <row r="82" spans="1:8" ht="14.25" thickBot="1" thickTop="1">
      <c r="A82" s="143"/>
      <c r="B82" s="146" t="str">
        <f>B56</f>
        <v>3,8 MIVEC</v>
      </c>
      <c r="C82" s="9" t="s">
        <v>1</v>
      </c>
      <c r="D82" s="173"/>
      <c r="E82" s="173"/>
      <c r="F82" s="173"/>
      <c r="G82" s="173"/>
      <c r="H82" s="31"/>
    </row>
    <row r="83" spans="1:8" ht="14.25" thickBot="1" thickTop="1">
      <c r="A83" s="144"/>
      <c r="B83" s="147"/>
      <c r="C83" s="10" t="s">
        <v>2</v>
      </c>
      <c r="D83" s="174"/>
      <c r="E83" s="174"/>
      <c r="F83" s="174"/>
      <c r="G83" s="174"/>
      <c r="H83" s="31">
        <f>H77+G8</f>
        <v>9192.24</v>
      </c>
    </row>
    <row r="84" spans="1:8" ht="13.5" customHeight="1" thickBot="1" thickTop="1">
      <c r="A84" s="135" t="s">
        <v>75</v>
      </c>
      <c r="B84" s="163" t="str">
        <f>B78</f>
        <v>3,2 DI-D</v>
      </c>
      <c r="C84" s="11" t="s">
        <v>1</v>
      </c>
      <c r="D84" s="165"/>
      <c r="E84" s="165"/>
      <c r="F84" s="165"/>
      <c r="G84" s="165"/>
      <c r="H84" s="32">
        <f>H78+G9+G10</f>
        <v>19066.65</v>
      </c>
    </row>
    <row r="85" spans="1:8" ht="14.25" thickBot="1" thickTop="1">
      <c r="A85" s="135"/>
      <c r="B85" s="164"/>
      <c r="C85" s="12" t="s">
        <v>2</v>
      </c>
      <c r="D85" s="166"/>
      <c r="E85" s="166"/>
      <c r="F85" s="166"/>
      <c r="G85" s="166"/>
      <c r="H85" s="32">
        <f>H79+G9+G10</f>
        <v>19066.65</v>
      </c>
    </row>
    <row r="86" spans="1:8" ht="14.25" thickBot="1" thickTop="1">
      <c r="A86" s="135"/>
      <c r="B86" s="215">
        <v>3</v>
      </c>
      <c r="C86" s="12" t="s">
        <v>1</v>
      </c>
      <c r="D86" s="166"/>
      <c r="E86" s="166"/>
      <c r="F86" s="166"/>
      <c r="G86" s="118"/>
      <c r="H86" s="32">
        <f>H80+G9+G10</f>
        <v>14098.240000000002</v>
      </c>
    </row>
    <row r="87" spans="1:8" ht="14.25" thickBot="1" thickTop="1">
      <c r="A87" s="135"/>
      <c r="B87" s="216"/>
      <c r="C87" s="12" t="s">
        <v>2</v>
      </c>
      <c r="D87" s="166"/>
      <c r="E87" s="166"/>
      <c r="F87" s="166"/>
      <c r="G87" s="118"/>
      <c r="H87" s="32">
        <f>H81+G9+G10</f>
        <v>14098.240000000002</v>
      </c>
    </row>
    <row r="88" spans="1:8" ht="14.25" thickBot="1" thickTop="1">
      <c r="A88" s="135"/>
      <c r="B88" s="164" t="str">
        <f>B82</f>
        <v>3,8 MIVEC</v>
      </c>
      <c r="C88" s="12" t="s">
        <v>1</v>
      </c>
      <c r="D88" s="166"/>
      <c r="E88" s="166"/>
      <c r="F88" s="166"/>
      <c r="G88" s="166"/>
      <c r="H88" s="32"/>
    </row>
    <row r="89" spans="1:8" ht="14.25" thickBot="1" thickTop="1">
      <c r="A89" s="136"/>
      <c r="B89" s="167"/>
      <c r="C89" s="13" t="s">
        <v>2</v>
      </c>
      <c r="D89" s="168"/>
      <c r="E89" s="168"/>
      <c r="F89" s="168"/>
      <c r="G89" s="168"/>
      <c r="H89" s="32">
        <f>H83+G9+G10</f>
        <v>14343.54</v>
      </c>
    </row>
    <row r="90" ht="13.5" thickTop="1"/>
  </sheetData>
  <sheetProtection/>
  <mergeCells count="55">
    <mergeCell ref="E2:F2"/>
    <mergeCell ref="E3:F8"/>
    <mergeCell ref="E9:F9"/>
    <mergeCell ref="E10:F10"/>
    <mergeCell ref="B5:B6"/>
    <mergeCell ref="G5:H5"/>
    <mergeCell ref="G6:H6"/>
    <mergeCell ref="G7:H7"/>
    <mergeCell ref="G8:H8"/>
    <mergeCell ref="B34:B55"/>
    <mergeCell ref="C34:C44"/>
    <mergeCell ref="C45:C55"/>
    <mergeCell ref="G10:H10"/>
    <mergeCell ref="G9:H9"/>
    <mergeCell ref="A78:A83"/>
    <mergeCell ref="B78:B79"/>
    <mergeCell ref="B56:B77"/>
    <mergeCell ref="C56:C66"/>
    <mergeCell ref="E66:G66"/>
    <mergeCell ref="A84:A89"/>
    <mergeCell ref="B84:B85"/>
    <mergeCell ref="B80:B81"/>
    <mergeCell ref="B86:B87"/>
    <mergeCell ref="D84:G84"/>
    <mergeCell ref="D85:G85"/>
    <mergeCell ref="B88:B89"/>
    <mergeCell ref="D88:G88"/>
    <mergeCell ref="D89:G89"/>
    <mergeCell ref="D86:G86"/>
    <mergeCell ref="D87:G87"/>
    <mergeCell ref="D78:G78"/>
    <mergeCell ref="D79:G79"/>
    <mergeCell ref="B82:B83"/>
    <mergeCell ref="D82:G82"/>
    <mergeCell ref="D83:G83"/>
    <mergeCell ref="C67:C77"/>
    <mergeCell ref="E77:G77"/>
    <mergeCell ref="G2:H2"/>
    <mergeCell ref="G3:H3"/>
    <mergeCell ref="A12:A77"/>
    <mergeCell ref="B12:B33"/>
    <mergeCell ref="C12:C22"/>
    <mergeCell ref="A9:A10"/>
    <mergeCell ref="B9:C9"/>
    <mergeCell ref="E22:G22"/>
    <mergeCell ref="C23:C33"/>
    <mergeCell ref="E33:G33"/>
    <mergeCell ref="A1:C1"/>
    <mergeCell ref="D1:H1"/>
    <mergeCell ref="A2:C2"/>
    <mergeCell ref="B10:C10"/>
    <mergeCell ref="A3:A8"/>
    <mergeCell ref="B3:B4"/>
    <mergeCell ref="B7:B8"/>
    <mergeCell ref="G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G47" sqref="G47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0.375" style="1" customWidth="1"/>
    <col min="4" max="4" width="21.375" style="55" customWidth="1"/>
    <col min="5" max="5" width="23.75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32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9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ТО105000!B3</f>
        <v>3,2 DI-D</v>
      </c>
      <c r="C3" s="6" t="s">
        <v>1</v>
      </c>
      <c r="D3" s="89">
        <v>5</v>
      </c>
      <c r="E3" s="187">
        <f>ТО15000!E3</f>
        <v>2453</v>
      </c>
      <c r="F3" s="188"/>
      <c r="G3" s="116">
        <f>D3*E3</f>
        <v>12265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50">
        <v>4.8</v>
      </c>
      <c r="E4" s="189"/>
      <c r="F4" s="190"/>
      <c r="G4" s="116">
        <f>D4*E3</f>
        <v>11774.4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89">
        <v>5</v>
      </c>
      <c r="E5" s="189"/>
      <c r="F5" s="190"/>
      <c r="G5" s="116">
        <f>D5*E3</f>
        <v>12265</v>
      </c>
      <c r="H5" s="1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89">
        <v>5</v>
      </c>
      <c r="E6" s="189"/>
      <c r="F6" s="190"/>
      <c r="G6" s="116">
        <f>D6*E3</f>
        <v>12265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ТО105000!B7</f>
        <v>3,8 MIVEC</v>
      </c>
      <c r="C7" s="6" t="s">
        <v>1</v>
      </c>
      <c r="D7" s="50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51">
        <v>5.1</v>
      </c>
      <c r="E8" s="191"/>
      <c r="F8" s="192"/>
      <c r="G8" s="139">
        <f>D8*E3</f>
        <v>12510.3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/>
      <c r="C9" s="129"/>
      <c r="D9" s="17"/>
      <c r="E9" s="125"/>
      <c r="F9" s="122"/>
      <c r="G9" s="126"/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52">
        <f>ТО15000!D10</f>
        <v>0.5</v>
      </c>
      <c r="E10" s="158">
        <f>ТО15000!E10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61" t="str">
        <f>B3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9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9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9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aca="true" t="shared" si="0" ref="H15:H21">F15*G15</f>
        <v>2044.62</v>
      </c>
    </row>
    <row r="16" spans="1:8" ht="38.25">
      <c r="A16" s="149"/>
      <c r="B16" s="149"/>
      <c r="C16" s="159"/>
      <c r="D16" s="15" t="s">
        <v>21</v>
      </c>
      <c r="E16" s="3" t="s">
        <v>67</v>
      </c>
      <c r="F16" s="3">
        <v>1</v>
      </c>
      <c r="G16" s="71">
        <f>'[2]Масла и технические жидкости'!$C$6</f>
        <v>262.5</v>
      </c>
      <c r="H16" s="35">
        <f t="shared" si="0"/>
        <v>262.5</v>
      </c>
    </row>
    <row r="17" spans="1:8" ht="12.75">
      <c r="A17" s="149"/>
      <c r="B17" s="149"/>
      <c r="C17" s="159"/>
      <c r="D17" s="15" t="s">
        <v>22</v>
      </c>
      <c r="E17" s="3" t="s">
        <v>64</v>
      </c>
      <c r="F17" s="3">
        <v>1</v>
      </c>
      <c r="G17" s="71">
        <f>'[2]Запчасти'!$C$156</f>
        <v>2547.23</v>
      </c>
      <c r="H17" s="35">
        <f>F17*G17</f>
        <v>2547.23</v>
      </c>
    </row>
    <row r="18" spans="1:8" ht="25.5">
      <c r="A18" s="149"/>
      <c r="B18" s="149"/>
      <c r="C18" s="159"/>
      <c r="D18" s="15" t="s">
        <v>27</v>
      </c>
      <c r="E18" s="3" t="str">
        <f>'[2]Масла и технические жидкости'!$B$14</f>
        <v>Antifreeze Extra</v>
      </c>
      <c r="F18" s="3">
        <v>11</v>
      </c>
      <c r="G18" s="71">
        <f>'[2]Масла и технические жидкости'!$C$14</f>
        <v>347.57</v>
      </c>
      <c r="H18" s="35">
        <f t="shared" si="0"/>
        <v>3823.27</v>
      </c>
    </row>
    <row r="19" spans="1:8" ht="25.5">
      <c r="A19" s="149"/>
      <c r="B19" s="149"/>
      <c r="C19" s="159"/>
      <c r="D19" s="17" t="s">
        <v>70</v>
      </c>
      <c r="E19" s="3" t="str">
        <f>'[2]Запчасти'!$B$158</f>
        <v>MR556587</v>
      </c>
      <c r="F19" s="3">
        <v>1</v>
      </c>
      <c r="G19" s="72">
        <f>'[2]Запчасти'!$C$158</f>
        <v>1143.29</v>
      </c>
      <c r="H19" s="35">
        <f t="shared" si="0"/>
        <v>1143.29</v>
      </c>
    </row>
    <row r="20" spans="1:8" ht="25.5">
      <c r="A20" s="149"/>
      <c r="B20" s="149"/>
      <c r="C20" s="159"/>
      <c r="D20" s="17" t="s">
        <v>59</v>
      </c>
      <c r="E20" s="3" t="str">
        <f>'[2]Запчасти'!$B$159</f>
        <v>MN106046</v>
      </c>
      <c r="F20" s="3">
        <v>1</v>
      </c>
      <c r="G20" s="72">
        <f>'[2]Запчасти'!$C$159</f>
        <v>253.22</v>
      </c>
      <c r="H20" s="35">
        <f t="shared" si="0"/>
        <v>253.22</v>
      </c>
    </row>
    <row r="21" spans="1:8" ht="13.5" thickBot="1">
      <c r="A21" s="149"/>
      <c r="B21" s="149"/>
      <c r="C21" s="159"/>
      <c r="D21" s="17"/>
      <c r="E21" s="3"/>
      <c r="F21" s="3"/>
      <c r="G21" s="73"/>
      <c r="H21" s="35">
        <f t="shared" si="0"/>
        <v>0</v>
      </c>
    </row>
    <row r="22" spans="1:8" ht="14.25" thickBot="1" thickTop="1">
      <c r="A22" s="149"/>
      <c r="B22" s="149"/>
      <c r="C22" s="162"/>
      <c r="D22" s="53" t="s">
        <v>11</v>
      </c>
      <c r="E22" s="132"/>
      <c r="F22" s="132"/>
      <c r="G22" s="177"/>
      <c r="H22" s="36">
        <f>SUM(H12:H21)</f>
        <v>17038.86</v>
      </c>
    </row>
    <row r="23" spans="1:8" ht="13.5" thickTop="1">
      <c r="A23" s="149"/>
      <c r="B23" s="149"/>
      <c r="C23" s="161" t="s">
        <v>2</v>
      </c>
      <c r="D23" s="15" t="s">
        <v>4</v>
      </c>
      <c r="E23" s="16" t="str">
        <f>ТО15000!E23</f>
        <v>Oil 5W30 </v>
      </c>
      <c r="F23" s="16">
        <v>9.3</v>
      </c>
      <c r="G23" s="78">
        <f>ТО15000!G23</f>
        <v>508</v>
      </c>
      <c r="H23" s="35">
        <f>F23*G23</f>
        <v>4724.400000000001</v>
      </c>
    </row>
    <row r="24" spans="1:8" ht="12.75">
      <c r="A24" s="149"/>
      <c r="B24" s="149"/>
      <c r="C24" s="159"/>
      <c r="D24" s="15" t="s">
        <v>7</v>
      </c>
      <c r="E24" s="3" t="s">
        <v>63</v>
      </c>
      <c r="F24" s="3">
        <v>1</v>
      </c>
      <c r="G24" s="71">
        <f>'[2]Запчасти'!$C$155</f>
        <v>981.16</v>
      </c>
      <c r="H24" s="35">
        <f aca="true" t="shared" si="1" ref="H24:H32">F24*G24</f>
        <v>981.16</v>
      </c>
    </row>
    <row r="25" spans="1:8" ht="12.75">
      <c r="A25" s="149"/>
      <c r="B25" s="149"/>
      <c r="C25" s="159"/>
      <c r="D25" s="15" t="s">
        <v>8</v>
      </c>
      <c r="E25" s="3" t="s">
        <v>65</v>
      </c>
      <c r="F25" s="3">
        <v>1</v>
      </c>
      <c r="G25" s="71">
        <f>'[2]Запчасти'!$C$149</f>
        <v>1259.17</v>
      </c>
      <c r="H25" s="35">
        <f t="shared" si="1"/>
        <v>1259.17</v>
      </c>
    </row>
    <row r="26" spans="1:8" ht="12.75">
      <c r="A26" s="149"/>
      <c r="B26" s="149"/>
      <c r="C26" s="159"/>
      <c r="D26" s="17" t="s">
        <v>61</v>
      </c>
      <c r="E26" s="3" t="s">
        <v>66</v>
      </c>
      <c r="F26" s="3">
        <v>1</v>
      </c>
      <c r="G26" s="71">
        <f>'[2]Запчасти'!$C$157</f>
        <v>2044.62</v>
      </c>
      <c r="H26" s="35">
        <f t="shared" si="1"/>
        <v>2044.62</v>
      </c>
    </row>
    <row r="27" spans="1:8" ht="26.25" customHeight="1">
      <c r="A27" s="149"/>
      <c r="B27" s="149"/>
      <c r="C27" s="159"/>
      <c r="D27" s="15" t="s">
        <v>68</v>
      </c>
      <c r="E27" s="3" t="s">
        <v>67</v>
      </c>
      <c r="F27" s="3">
        <v>1</v>
      </c>
      <c r="G27" s="71">
        <f>'[2]Масла и технические жидкости'!$C$6</f>
        <v>262.5</v>
      </c>
      <c r="H27" s="35">
        <f t="shared" si="1"/>
        <v>262.5</v>
      </c>
    </row>
    <row r="28" spans="1:8" ht="12.75">
      <c r="A28" s="149"/>
      <c r="B28" s="149"/>
      <c r="C28" s="159"/>
      <c r="D28" s="15" t="s">
        <v>22</v>
      </c>
      <c r="E28" s="3" t="s">
        <v>64</v>
      </c>
      <c r="F28" s="3">
        <v>1</v>
      </c>
      <c r="G28" s="71">
        <f>'[2]Запчасти'!$C$156</f>
        <v>2547.23</v>
      </c>
      <c r="H28" s="35">
        <f t="shared" si="1"/>
        <v>2547.23</v>
      </c>
    </row>
    <row r="29" spans="1:8" ht="25.5">
      <c r="A29" s="149"/>
      <c r="B29" s="149"/>
      <c r="C29" s="159"/>
      <c r="D29" s="15" t="s">
        <v>27</v>
      </c>
      <c r="E29" s="3" t="str">
        <f>'[2]Масла и технические жидкости'!$B$14</f>
        <v>Antifreeze Extra</v>
      </c>
      <c r="F29" s="3">
        <v>11</v>
      </c>
      <c r="G29" s="71">
        <f>'[2]Масла и технические жидкости'!$C$14</f>
        <v>347.57</v>
      </c>
      <c r="H29" s="35">
        <f t="shared" si="1"/>
        <v>3823.27</v>
      </c>
    </row>
    <row r="30" spans="1:8" ht="25.5">
      <c r="A30" s="149"/>
      <c r="B30" s="149"/>
      <c r="C30" s="159"/>
      <c r="D30" s="17" t="s">
        <v>70</v>
      </c>
      <c r="E30" s="3" t="str">
        <f>'[2]Запчасти'!$B$158</f>
        <v>MR556587</v>
      </c>
      <c r="F30" s="3">
        <v>1</v>
      </c>
      <c r="G30" s="71">
        <f>'[2]Запчасти'!$C$158</f>
        <v>1143.29</v>
      </c>
      <c r="H30" s="35">
        <f t="shared" si="1"/>
        <v>1143.29</v>
      </c>
    </row>
    <row r="31" spans="1:8" ht="25.5">
      <c r="A31" s="149"/>
      <c r="B31" s="149"/>
      <c r="C31" s="159"/>
      <c r="D31" s="17" t="s">
        <v>59</v>
      </c>
      <c r="E31" s="3" t="str">
        <f>'[2]Запчасти'!$B$159</f>
        <v>MN106046</v>
      </c>
      <c r="F31" s="3">
        <v>1</v>
      </c>
      <c r="G31" s="73">
        <f>'[2]Запчасти'!$C$159</f>
        <v>253.22</v>
      </c>
      <c r="H31" s="35">
        <f t="shared" si="1"/>
        <v>253.22</v>
      </c>
    </row>
    <row r="32" spans="1:8" ht="13.5" thickBot="1">
      <c r="A32" s="149"/>
      <c r="B32" s="149"/>
      <c r="C32" s="159"/>
      <c r="D32" s="17"/>
      <c r="E32" s="3"/>
      <c r="F32" s="3"/>
      <c r="G32" s="73"/>
      <c r="H32" s="35">
        <f t="shared" si="1"/>
        <v>0</v>
      </c>
    </row>
    <row r="33" spans="1:8" ht="14.25" thickBot="1" thickTop="1">
      <c r="A33" s="149"/>
      <c r="B33" s="150"/>
      <c r="C33" s="162"/>
      <c r="D33" s="53" t="s">
        <v>11</v>
      </c>
      <c r="E33" s="132"/>
      <c r="F33" s="132"/>
      <c r="G33" s="177"/>
      <c r="H33" s="36">
        <f>SUM(H23:H32)</f>
        <v>17038.86</v>
      </c>
    </row>
    <row r="34" spans="1:8" ht="13.5" thickTop="1">
      <c r="A34" s="149"/>
      <c r="B34" s="183">
        <v>3</v>
      </c>
      <c r="C34" s="161" t="s">
        <v>1</v>
      </c>
      <c r="D34" s="15" t="s">
        <v>4</v>
      </c>
      <c r="E34" s="2" t="str">
        <f>ТО15000!E34</f>
        <v>Oil 0W30 </v>
      </c>
      <c r="F34" s="2">
        <v>4.9</v>
      </c>
      <c r="G34" s="68">
        <f>ТО15000!G34</f>
        <v>571</v>
      </c>
      <c r="H34" s="35">
        <f>F34*G34</f>
        <v>2797.9</v>
      </c>
    </row>
    <row r="35" spans="1:8" ht="12.75">
      <c r="A35" s="149"/>
      <c r="B35" s="152"/>
      <c r="C35" s="159"/>
      <c r="D35" s="15" t="s">
        <v>7</v>
      </c>
      <c r="E35" s="2" t="str">
        <f>'[2]Запчасти'!$B$194</f>
        <v>MD352626</v>
      </c>
      <c r="F35" s="2">
        <v>1</v>
      </c>
      <c r="G35" s="68">
        <f>'[2]Запчасти'!$C$194</f>
        <v>965.07</v>
      </c>
      <c r="H35" s="35">
        <f aca="true" t="shared" si="2" ref="H35:H44">F35*G35</f>
        <v>965.07</v>
      </c>
    </row>
    <row r="36" spans="1:8" ht="12.75">
      <c r="A36" s="149"/>
      <c r="B36" s="152"/>
      <c r="C36" s="159"/>
      <c r="D36" s="15" t="s">
        <v>8</v>
      </c>
      <c r="E36" s="2" t="str">
        <f>'[2]Запчасти'!$B$195</f>
        <v>7803A028</v>
      </c>
      <c r="F36" s="2">
        <v>1</v>
      </c>
      <c r="G36" s="68">
        <f>'[2]Запчасти'!$C$195</f>
        <v>1259.17</v>
      </c>
      <c r="H36" s="35">
        <f t="shared" si="2"/>
        <v>1259.17</v>
      </c>
    </row>
    <row r="37" spans="1:8" ht="12.75">
      <c r="A37" s="149"/>
      <c r="B37" s="152"/>
      <c r="C37" s="159"/>
      <c r="D37" s="17" t="s">
        <v>20</v>
      </c>
      <c r="E37" s="2" t="str">
        <f>'[2]Запчасти'!$B$198</f>
        <v>1822A002</v>
      </c>
      <c r="F37" s="2">
        <v>6</v>
      </c>
      <c r="G37" s="68">
        <f>'[2]Запчасти'!$C$198</f>
        <v>1210.48</v>
      </c>
      <c r="H37" s="35">
        <f t="shared" si="2"/>
        <v>7262.88</v>
      </c>
    </row>
    <row r="38" spans="1:8" ht="38.25">
      <c r="A38" s="149"/>
      <c r="B38" s="152"/>
      <c r="C38" s="159"/>
      <c r="D38" s="15" t="s">
        <v>21</v>
      </c>
      <c r="E38" s="3" t="s">
        <v>67</v>
      </c>
      <c r="F38" s="3">
        <v>1</v>
      </c>
      <c r="G38" s="71">
        <f>'[2]Масла и технические жидкости'!$C$6</f>
        <v>262.5</v>
      </c>
      <c r="H38" s="35">
        <f t="shared" si="2"/>
        <v>262.5</v>
      </c>
    </row>
    <row r="39" spans="1:8" ht="12.75">
      <c r="A39" s="149"/>
      <c r="B39" s="152"/>
      <c r="C39" s="159"/>
      <c r="D39" s="15" t="s">
        <v>22</v>
      </c>
      <c r="E39" s="3" t="str">
        <f>'[2]Запчасти'!$B$196</f>
        <v>MR571476</v>
      </c>
      <c r="F39" s="3">
        <v>1</v>
      </c>
      <c r="G39" s="71">
        <f>'[2]Запчасти'!$C$196</f>
        <v>2670.48</v>
      </c>
      <c r="H39" s="35">
        <f t="shared" si="2"/>
        <v>2670.48</v>
      </c>
    </row>
    <row r="40" spans="1:8" ht="25.5">
      <c r="A40" s="149"/>
      <c r="B40" s="152"/>
      <c r="C40" s="159"/>
      <c r="D40" s="15" t="s">
        <v>27</v>
      </c>
      <c r="E40" s="3" t="str">
        <f>'[2]Масла и технические жидкости'!$B$14</f>
        <v>Antifreeze Extra</v>
      </c>
      <c r="F40" s="3">
        <v>11</v>
      </c>
      <c r="G40" s="71">
        <f>'[2]Масла и технические жидкости'!$C$14</f>
        <v>347.57</v>
      </c>
      <c r="H40" s="35">
        <f t="shared" si="2"/>
        <v>3823.27</v>
      </c>
    </row>
    <row r="41" spans="1:8" ht="25.5">
      <c r="A41" s="149"/>
      <c r="B41" s="152"/>
      <c r="C41" s="159"/>
      <c r="D41" s="17" t="s">
        <v>70</v>
      </c>
      <c r="E41" s="3" t="str">
        <f>'[2]Запчасти'!$B$197</f>
        <v>MR529135</v>
      </c>
      <c r="F41" s="3">
        <v>1</v>
      </c>
      <c r="G41" s="71">
        <f>'[2]Запчасти'!$C$197</f>
        <v>4337.77</v>
      </c>
      <c r="H41" s="35">
        <f t="shared" si="2"/>
        <v>4337.77</v>
      </c>
    </row>
    <row r="42" spans="1:8" ht="25.5">
      <c r="A42" s="149"/>
      <c r="B42" s="152"/>
      <c r="C42" s="159"/>
      <c r="D42" s="17" t="s">
        <v>59</v>
      </c>
      <c r="E42" s="3" t="str">
        <f>'[2]Запчасти'!$B$199</f>
        <v>MN106046</v>
      </c>
      <c r="F42" s="3">
        <v>1</v>
      </c>
      <c r="G42" s="73">
        <f>'[2]Запчасти'!$C$199</f>
        <v>253.22</v>
      </c>
      <c r="H42" s="35">
        <f t="shared" si="2"/>
        <v>253.22</v>
      </c>
    </row>
    <row r="43" spans="1:8" ht="25.5">
      <c r="A43" s="149"/>
      <c r="B43" s="152"/>
      <c r="C43" s="159"/>
      <c r="D43" s="70" t="s">
        <v>77</v>
      </c>
      <c r="E43" s="3" t="str">
        <f>'[2]Запчасти'!$B$161</f>
        <v>MD199282</v>
      </c>
      <c r="F43" s="3">
        <v>1</v>
      </c>
      <c r="G43" s="73">
        <f>'[2]Запчасти'!$C$161</f>
        <v>533.33</v>
      </c>
      <c r="H43" s="35">
        <f t="shared" si="2"/>
        <v>533.33</v>
      </c>
    </row>
    <row r="44" spans="1:8" ht="13.5" thickBot="1">
      <c r="A44" s="149"/>
      <c r="B44" s="152"/>
      <c r="C44" s="159"/>
      <c r="D44" s="17"/>
      <c r="E44" s="2"/>
      <c r="F44" s="2"/>
      <c r="G44" s="68"/>
      <c r="H44" s="35">
        <f t="shared" si="2"/>
        <v>0</v>
      </c>
    </row>
    <row r="45" spans="1:8" ht="14.25" thickBot="1" thickTop="1">
      <c r="A45" s="149"/>
      <c r="B45" s="152"/>
      <c r="C45" s="162"/>
      <c r="D45" s="53" t="s">
        <v>11</v>
      </c>
      <c r="E45" s="84"/>
      <c r="F45" s="84"/>
      <c r="G45" s="90"/>
      <c r="H45" s="36">
        <f>SUM(H34:H44)</f>
        <v>24165.590000000004</v>
      </c>
    </row>
    <row r="46" spans="1:8" ht="13.5" thickTop="1">
      <c r="A46" s="149"/>
      <c r="B46" s="152"/>
      <c r="C46" s="161" t="s">
        <v>2</v>
      </c>
      <c r="D46" s="54" t="s">
        <v>4</v>
      </c>
      <c r="E46" s="2" t="str">
        <f>ТО15000!E45</f>
        <v>Oil 0W30 </v>
      </c>
      <c r="F46" s="2">
        <v>4.9</v>
      </c>
      <c r="G46" s="68">
        <f>ТО15000!G45</f>
        <v>571</v>
      </c>
      <c r="H46" s="35">
        <f>F46*G46</f>
        <v>2797.9</v>
      </c>
    </row>
    <row r="47" spans="1:8" ht="12.75">
      <c r="A47" s="149"/>
      <c r="B47" s="152"/>
      <c r="C47" s="159"/>
      <c r="D47" s="17" t="s">
        <v>7</v>
      </c>
      <c r="E47" s="2" t="str">
        <f>'[2]Запчасти'!$B$194</f>
        <v>MD352626</v>
      </c>
      <c r="F47" s="2">
        <v>1</v>
      </c>
      <c r="G47" s="68">
        <f>'[2]Запчасти'!$C$194</f>
        <v>965.07</v>
      </c>
      <c r="H47" s="35">
        <f aca="true" t="shared" si="3" ref="H47:H56">F47*G47</f>
        <v>965.07</v>
      </c>
    </row>
    <row r="48" spans="1:8" ht="12.75">
      <c r="A48" s="149"/>
      <c r="B48" s="152"/>
      <c r="C48" s="159"/>
      <c r="D48" s="17" t="s">
        <v>8</v>
      </c>
      <c r="E48" s="2" t="str">
        <f>'[2]Запчасти'!$B$195</f>
        <v>7803A028</v>
      </c>
      <c r="F48" s="2">
        <v>1</v>
      </c>
      <c r="G48" s="68">
        <f>'[2]Запчасти'!$C$195</f>
        <v>1259.17</v>
      </c>
      <c r="H48" s="35">
        <f t="shared" si="3"/>
        <v>1259.17</v>
      </c>
    </row>
    <row r="49" spans="1:8" ht="12.75">
      <c r="A49" s="149"/>
      <c r="B49" s="152"/>
      <c r="C49" s="159"/>
      <c r="D49" s="17" t="s">
        <v>20</v>
      </c>
      <c r="E49" s="2" t="str">
        <f>'[2]Запчасти'!$B$198</f>
        <v>1822A002</v>
      </c>
      <c r="F49" s="2">
        <v>6</v>
      </c>
      <c r="G49" s="68">
        <f>'[2]Запчасти'!$C$198</f>
        <v>1210.48</v>
      </c>
      <c r="H49" s="35">
        <f t="shared" si="3"/>
        <v>7262.88</v>
      </c>
    </row>
    <row r="50" spans="1:8" ht="38.25">
      <c r="A50" s="149"/>
      <c r="B50" s="152"/>
      <c r="C50" s="159"/>
      <c r="D50" s="17" t="s">
        <v>68</v>
      </c>
      <c r="E50" s="3" t="str">
        <f>'[2]Масла и технические жидкости'!$B$6</f>
        <v>Mobil DOT4</v>
      </c>
      <c r="F50" s="3">
        <v>1</v>
      </c>
      <c r="G50" s="73">
        <f>'[2]Масла и технические жидкости'!$C$6</f>
        <v>262.5</v>
      </c>
      <c r="H50" s="35">
        <f t="shared" si="3"/>
        <v>262.5</v>
      </c>
    </row>
    <row r="51" spans="1:8" ht="12.75">
      <c r="A51" s="149"/>
      <c r="B51" s="152"/>
      <c r="C51" s="159"/>
      <c r="D51" s="17" t="s">
        <v>22</v>
      </c>
      <c r="E51" s="2" t="str">
        <f>'[2]Запчасти'!$B$196</f>
        <v>MR571476</v>
      </c>
      <c r="F51" s="2">
        <v>1</v>
      </c>
      <c r="G51" s="68">
        <f>'[2]Запчасти'!$C$196</f>
        <v>2670.48</v>
      </c>
      <c r="H51" s="35">
        <f t="shared" si="3"/>
        <v>2670.48</v>
      </c>
    </row>
    <row r="52" spans="1:8" ht="25.5">
      <c r="A52" s="149"/>
      <c r="B52" s="152"/>
      <c r="C52" s="159"/>
      <c r="D52" s="17" t="s">
        <v>70</v>
      </c>
      <c r="E52" s="3" t="str">
        <f>'[2]Запчасти'!$B$197</f>
        <v>MR529135</v>
      </c>
      <c r="F52" s="3">
        <v>1</v>
      </c>
      <c r="G52" s="73">
        <f>'[2]Запчасти'!$C$197</f>
        <v>4337.77</v>
      </c>
      <c r="H52" s="35">
        <f t="shared" si="3"/>
        <v>4337.77</v>
      </c>
    </row>
    <row r="53" spans="1:8" ht="25.5">
      <c r="A53" s="149"/>
      <c r="B53" s="152"/>
      <c r="C53" s="159"/>
      <c r="D53" s="17" t="s">
        <v>59</v>
      </c>
      <c r="E53" s="3" t="str">
        <f>'[2]Запчасти'!$B$199</f>
        <v>MN106046</v>
      </c>
      <c r="F53" s="3">
        <v>1</v>
      </c>
      <c r="G53" s="73">
        <f>'[2]Запчасти'!$C$199</f>
        <v>253.22</v>
      </c>
      <c r="H53" s="35">
        <f t="shared" si="3"/>
        <v>253.22</v>
      </c>
    </row>
    <row r="54" spans="1:8" ht="25.5">
      <c r="A54" s="149"/>
      <c r="B54" s="152"/>
      <c r="C54" s="159"/>
      <c r="D54" s="70" t="s">
        <v>27</v>
      </c>
      <c r="E54" s="3" t="str">
        <f>'[2]Масла и технические жидкости'!$B$14</f>
        <v>Antifreeze Extra</v>
      </c>
      <c r="F54" s="3">
        <v>11</v>
      </c>
      <c r="G54" s="73">
        <f>'[2]Масла и технические жидкости'!$C$14</f>
        <v>347.57</v>
      </c>
      <c r="H54" s="35">
        <f t="shared" si="3"/>
        <v>3823.27</v>
      </c>
    </row>
    <row r="55" spans="1:8" ht="25.5">
      <c r="A55" s="149"/>
      <c r="B55" s="152"/>
      <c r="C55" s="159"/>
      <c r="D55" s="70" t="s">
        <v>77</v>
      </c>
      <c r="E55" s="3" t="str">
        <f>E43</f>
        <v>MD199282</v>
      </c>
      <c r="F55" s="3">
        <v>1</v>
      </c>
      <c r="G55" s="73">
        <f>G43</f>
        <v>533.33</v>
      </c>
      <c r="H55" s="35">
        <f t="shared" si="3"/>
        <v>533.33</v>
      </c>
    </row>
    <row r="56" spans="1:8" ht="13.5" thickBot="1">
      <c r="A56" s="149"/>
      <c r="B56" s="152"/>
      <c r="C56" s="159"/>
      <c r="D56" s="17"/>
      <c r="E56" s="2"/>
      <c r="F56" s="2"/>
      <c r="G56" s="68"/>
      <c r="H56" s="35">
        <f t="shared" si="3"/>
        <v>0</v>
      </c>
    </row>
    <row r="57" spans="1:8" ht="14.25" thickBot="1" thickTop="1">
      <c r="A57" s="149"/>
      <c r="B57" s="153"/>
      <c r="C57" s="162"/>
      <c r="D57" s="53" t="s">
        <v>11</v>
      </c>
      <c r="E57" s="2"/>
      <c r="F57" s="2"/>
      <c r="G57" s="68"/>
      <c r="H57" s="36">
        <f>SUM(H46:H56)</f>
        <v>24165.590000000004</v>
      </c>
    </row>
    <row r="58" spans="1:8" ht="13.5" thickTop="1">
      <c r="A58" s="149"/>
      <c r="B58" s="184" t="str">
        <f>B7</f>
        <v>3,8 MIVEC</v>
      </c>
      <c r="C58" s="161" t="s">
        <v>1</v>
      </c>
      <c r="D58" s="54"/>
      <c r="E58" s="16"/>
      <c r="F58" s="16"/>
      <c r="G58" s="79"/>
      <c r="H58" s="35">
        <f>F58*G58</f>
        <v>0</v>
      </c>
    </row>
    <row r="59" spans="1:8" ht="12.75">
      <c r="A59" s="149"/>
      <c r="B59" s="159"/>
      <c r="C59" s="159"/>
      <c r="D59" s="17"/>
      <c r="E59" s="3"/>
      <c r="F59" s="3"/>
      <c r="G59" s="73"/>
      <c r="H59" s="35">
        <f aca="true" t="shared" si="4" ref="H59:H67">F59*G59</f>
        <v>0</v>
      </c>
    </row>
    <row r="60" spans="1:8" ht="12.75">
      <c r="A60" s="149"/>
      <c r="B60" s="159"/>
      <c r="C60" s="159"/>
      <c r="D60" s="17"/>
      <c r="E60" s="3"/>
      <c r="F60" s="3"/>
      <c r="G60" s="73"/>
      <c r="H60" s="35">
        <f t="shared" si="4"/>
        <v>0</v>
      </c>
    </row>
    <row r="61" spans="1:8" ht="12.75">
      <c r="A61" s="149"/>
      <c r="B61" s="159"/>
      <c r="C61" s="159"/>
      <c r="D61" s="17"/>
      <c r="E61" s="3"/>
      <c r="F61" s="3"/>
      <c r="G61" s="73"/>
      <c r="H61" s="35">
        <f t="shared" si="4"/>
        <v>0</v>
      </c>
    </row>
    <row r="62" spans="1:8" ht="12.75">
      <c r="A62" s="149"/>
      <c r="B62" s="159"/>
      <c r="C62" s="159"/>
      <c r="D62" s="17"/>
      <c r="E62" s="3"/>
      <c r="F62" s="3"/>
      <c r="G62" s="73"/>
      <c r="H62" s="35">
        <f t="shared" si="4"/>
        <v>0</v>
      </c>
    </row>
    <row r="63" spans="1:8" ht="12.75">
      <c r="A63" s="149"/>
      <c r="B63" s="159"/>
      <c r="C63" s="159"/>
      <c r="D63" s="17"/>
      <c r="E63" s="3"/>
      <c r="F63" s="3"/>
      <c r="G63" s="73"/>
      <c r="H63" s="35">
        <f t="shared" si="4"/>
        <v>0</v>
      </c>
    </row>
    <row r="64" spans="1:8" ht="12.75">
      <c r="A64" s="149"/>
      <c r="B64" s="159"/>
      <c r="C64" s="159"/>
      <c r="D64" s="17"/>
      <c r="E64" s="3"/>
      <c r="F64" s="3"/>
      <c r="G64" s="71"/>
      <c r="H64" s="35">
        <f t="shared" si="4"/>
        <v>0</v>
      </c>
    </row>
    <row r="65" spans="1:8" ht="12.75">
      <c r="A65" s="149"/>
      <c r="B65" s="159"/>
      <c r="C65" s="159"/>
      <c r="D65" s="17"/>
      <c r="E65" s="3"/>
      <c r="F65" s="3"/>
      <c r="G65" s="73"/>
      <c r="H65" s="35">
        <f t="shared" si="4"/>
        <v>0</v>
      </c>
    </row>
    <row r="66" spans="1:8" ht="12.75">
      <c r="A66" s="149"/>
      <c r="B66" s="159"/>
      <c r="C66" s="159"/>
      <c r="D66" s="70"/>
      <c r="E66" s="62"/>
      <c r="F66" s="62"/>
      <c r="G66" s="71"/>
      <c r="H66" s="27">
        <f t="shared" si="4"/>
        <v>0</v>
      </c>
    </row>
    <row r="67" spans="1:8" ht="13.5" thickBot="1">
      <c r="A67" s="149"/>
      <c r="B67" s="159"/>
      <c r="C67" s="159"/>
      <c r="D67" s="70"/>
      <c r="E67" s="62"/>
      <c r="F67" s="62"/>
      <c r="G67" s="71"/>
      <c r="H67" s="27">
        <f t="shared" si="4"/>
        <v>0</v>
      </c>
    </row>
    <row r="68" spans="1:8" ht="14.25" thickBot="1" thickTop="1">
      <c r="A68" s="149"/>
      <c r="B68" s="159"/>
      <c r="C68" s="162"/>
      <c r="D68" s="53" t="s">
        <v>11</v>
      </c>
      <c r="E68" s="132"/>
      <c r="F68" s="132"/>
      <c r="G68" s="177"/>
      <c r="H68" s="36">
        <f>SUM(H58:H67)</f>
        <v>0</v>
      </c>
    </row>
    <row r="69" spans="1:8" ht="13.5" thickTop="1">
      <c r="A69" s="149"/>
      <c r="B69" s="159"/>
      <c r="C69" s="161" t="s">
        <v>2</v>
      </c>
      <c r="D69" s="54" t="s">
        <v>4</v>
      </c>
      <c r="E69" s="16" t="str">
        <f>ТО15000!E67</f>
        <v>Oil 0W30 </v>
      </c>
      <c r="F69" s="16">
        <f>ТО15000!F67</f>
        <v>4.9</v>
      </c>
      <c r="G69" s="79">
        <f>ТО15000!G67</f>
        <v>571</v>
      </c>
      <c r="H69" s="35">
        <f>F69*G69</f>
        <v>2797.9</v>
      </c>
    </row>
    <row r="70" spans="1:8" ht="12.75">
      <c r="A70" s="149"/>
      <c r="B70" s="159"/>
      <c r="C70" s="159"/>
      <c r="D70" s="17" t="s">
        <v>7</v>
      </c>
      <c r="E70" s="3" t="str">
        <f>ТО15000!E68</f>
        <v>MD352626</v>
      </c>
      <c r="F70" s="3">
        <f>ТО15000!F68</f>
        <v>1</v>
      </c>
      <c r="G70" s="73">
        <f>ТО15000!G68</f>
        <v>965.07</v>
      </c>
      <c r="H70" s="35">
        <f aca="true" t="shared" si="5" ref="H70:H76">F70*G70</f>
        <v>965.07</v>
      </c>
    </row>
    <row r="71" spans="1:8" ht="12.75">
      <c r="A71" s="149"/>
      <c r="B71" s="159"/>
      <c r="C71" s="159"/>
      <c r="D71" s="17" t="s">
        <v>8</v>
      </c>
      <c r="E71" s="3" t="str">
        <f>ТО15000!E69</f>
        <v>7803A028</v>
      </c>
      <c r="F71" s="3">
        <f>ТО15000!F69</f>
        <v>1</v>
      </c>
      <c r="G71" s="73">
        <f>ТО15000!G69</f>
        <v>1259.17</v>
      </c>
      <c r="H71" s="35">
        <f t="shared" si="5"/>
        <v>1259.17</v>
      </c>
    </row>
    <row r="72" spans="1:8" ht="12.75">
      <c r="A72" s="149"/>
      <c r="B72" s="159"/>
      <c r="C72" s="159"/>
      <c r="D72" s="17" t="s">
        <v>20</v>
      </c>
      <c r="E72" s="3" t="str">
        <f>ТО60000!E67</f>
        <v>1822A002</v>
      </c>
      <c r="F72" s="3">
        <f>ТО60000!F67</f>
        <v>6</v>
      </c>
      <c r="G72" s="73">
        <f>ТО60000!G67</f>
        <v>1210.48</v>
      </c>
      <c r="H72" s="35">
        <f t="shared" si="5"/>
        <v>7262.88</v>
      </c>
    </row>
    <row r="73" spans="1:8" ht="28.5" customHeight="1">
      <c r="A73" s="149"/>
      <c r="B73" s="159"/>
      <c r="C73" s="159"/>
      <c r="D73" s="17" t="s">
        <v>68</v>
      </c>
      <c r="E73" s="3" t="str">
        <f>ТО30000!E65</f>
        <v>Mobil DOT4</v>
      </c>
      <c r="F73" s="3">
        <f>ТО30000!F65</f>
        <v>1</v>
      </c>
      <c r="G73" s="73">
        <f>ТО30000!G65</f>
        <v>262.5</v>
      </c>
      <c r="H73" s="35">
        <f t="shared" si="5"/>
        <v>262.5</v>
      </c>
    </row>
    <row r="74" spans="1:8" ht="12.75">
      <c r="A74" s="149"/>
      <c r="B74" s="159"/>
      <c r="C74" s="159"/>
      <c r="D74" s="17" t="s">
        <v>22</v>
      </c>
      <c r="E74" s="3" t="str">
        <f>ТО30000!E66</f>
        <v>MR571476</v>
      </c>
      <c r="F74" s="3">
        <f>ТО30000!F66</f>
        <v>1</v>
      </c>
      <c r="G74" s="73">
        <f>ТО30000!G66</f>
        <v>2670.48</v>
      </c>
      <c r="H74" s="35">
        <f t="shared" si="5"/>
        <v>2670.48</v>
      </c>
    </row>
    <row r="75" spans="1:8" ht="25.5">
      <c r="A75" s="149"/>
      <c r="B75" s="159"/>
      <c r="C75" s="159"/>
      <c r="D75" s="17" t="s">
        <v>33</v>
      </c>
      <c r="E75" s="3" t="str">
        <f>'[2]Запчасти'!$B$151</f>
        <v>MR529135</v>
      </c>
      <c r="F75" s="3">
        <v>1</v>
      </c>
      <c r="G75" s="72">
        <f>'[2]Запчасти'!$C$151</f>
        <v>4337.77</v>
      </c>
      <c r="H75" s="35">
        <f t="shared" si="5"/>
        <v>4337.77</v>
      </c>
    </row>
    <row r="76" spans="1:8" ht="25.5">
      <c r="A76" s="149"/>
      <c r="B76" s="159"/>
      <c r="C76" s="159"/>
      <c r="D76" s="17" t="s">
        <v>59</v>
      </c>
      <c r="E76" s="3" t="str">
        <f>'[2]Запчасти'!$B$153</f>
        <v>MR529146</v>
      </c>
      <c r="F76" s="3">
        <v>1</v>
      </c>
      <c r="G76" s="73">
        <f>'[2]Запчасти'!$C$153</f>
        <v>115.35</v>
      </c>
      <c r="H76" s="35">
        <f t="shared" si="5"/>
        <v>115.35</v>
      </c>
    </row>
    <row r="77" spans="1:8" ht="25.5">
      <c r="A77" s="149"/>
      <c r="B77" s="159"/>
      <c r="C77" s="159"/>
      <c r="D77" s="70" t="s">
        <v>27</v>
      </c>
      <c r="E77" s="62" t="str">
        <f>ТО60000!E68</f>
        <v>Antifreeze Extra</v>
      </c>
      <c r="F77" s="62">
        <f>ТО60000!F68</f>
        <v>11</v>
      </c>
      <c r="G77" s="71">
        <f>ТО60000!G68</f>
        <v>347.57</v>
      </c>
      <c r="H77" s="27">
        <f>F77*G77</f>
        <v>3823.27</v>
      </c>
    </row>
    <row r="78" spans="1:8" ht="25.5">
      <c r="A78" s="149"/>
      <c r="B78" s="159"/>
      <c r="C78" s="159"/>
      <c r="D78" s="70" t="s">
        <v>77</v>
      </c>
      <c r="E78" s="62" t="str">
        <f>'[2]Запчасти'!$B$160</f>
        <v>MR561584</v>
      </c>
      <c r="F78" s="62">
        <v>1</v>
      </c>
      <c r="G78" s="71">
        <f>'[2]Запчасти'!$C$160</f>
        <v>508.39</v>
      </c>
      <c r="H78" s="27">
        <f>F78*G78</f>
        <v>508.39</v>
      </c>
    </row>
    <row r="79" spans="1:8" ht="13.5" thickBot="1">
      <c r="A79" s="149"/>
      <c r="B79" s="159"/>
      <c r="C79" s="159"/>
      <c r="D79" s="70"/>
      <c r="E79" s="62"/>
      <c r="F79" s="62"/>
      <c r="G79" s="71"/>
      <c r="H79" s="27">
        <f>F79*G79</f>
        <v>0</v>
      </c>
    </row>
    <row r="80" spans="1:8" ht="14.25" thickBot="1" thickTop="1">
      <c r="A80" s="150"/>
      <c r="B80" s="160"/>
      <c r="C80" s="160"/>
      <c r="D80" s="52" t="s">
        <v>11</v>
      </c>
      <c r="E80" s="180"/>
      <c r="F80" s="180"/>
      <c r="G80" s="181"/>
      <c r="H80" s="36">
        <f>SUM(H69:H79)</f>
        <v>24002.78</v>
      </c>
    </row>
    <row r="81" spans="1:8" ht="14.25" customHeight="1" thickBot="1" thickTop="1">
      <c r="A81" s="143" t="s">
        <v>74</v>
      </c>
      <c r="B81" s="145" t="str">
        <f>B12</f>
        <v>3,2 DI-D</v>
      </c>
      <c r="C81" s="8" t="s">
        <v>1</v>
      </c>
      <c r="D81" s="182"/>
      <c r="E81" s="182"/>
      <c r="F81" s="182"/>
      <c r="G81" s="182"/>
      <c r="H81" s="37">
        <f>H22+G3</f>
        <v>29303.86</v>
      </c>
    </row>
    <row r="82" spans="1:8" ht="14.25" thickBot="1" thickTop="1">
      <c r="A82" s="143"/>
      <c r="B82" s="146"/>
      <c r="C82" s="9" t="s">
        <v>2</v>
      </c>
      <c r="D82" s="173"/>
      <c r="E82" s="173"/>
      <c r="F82" s="173"/>
      <c r="G82" s="173"/>
      <c r="H82" s="37">
        <f>H33+G4</f>
        <v>28813.260000000002</v>
      </c>
    </row>
    <row r="83" spans="1:8" ht="14.25" thickBot="1" thickTop="1">
      <c r="A83" s="143"/>
      <c r="B83" s="185">
        <v>3</v>
      </c>
      <c r="C83" s="9" t="s">
        <v>1</v>
      </c>
      <c r="D83" s="83"/>
      <c r="E83" s="83"/>
      <c r="F83" s="83"/>
      <c r="G83" s="91"/>
      <c r="H83" s="37">
        <f>H45+G5</f>
        <v>36430.590000000004</v>
      </c>
    </row>
    <row r="84" spans="1:8" ht="14.25" thickBot="1" thickTop="1">
      <c r="A84" s="143"/>
      <c r="B84" s="186"/>
      <c r="C84" s="9" t="s">
        <v>2</v>
      </c>
      <c r="D84" s="83"/>
      <c r="E84" s="83"/>
      <c r="F84" s="83"/>
      <c r="G84" s="91"/>
      <c r="H84" s="37">
        <f>H57+G6</f>
        <v>36430.590000000004</v>
      </c>
    </row>
    <row r="85" spans="1:8" ht="14.25" thickBot="1" thickTop="1">
      <c r="A85" s="143"/>
      <c r="B85" s="146" t="str">
        <f>B58</f>
        <v>3,8 MIVEC</v>
      </c>
      <c r="C85" s="9" t="s">
        <v>1</v>
      </c>
      <c r="D85" s="173"/>
      <c r="E85" s="173"/>
      <c r="F85" s="173"/>
      <c r="G85" s="173"/>
      <c r="H85" s="37"/>
    </row>
    <row r="86" spans="1:8" ht="14.25" thickBot="1" thickTop="1">
      <c r="A86" s="144"/>
      <c r="B86" s="147"/>
      <c r="C86" s="10" t="s">
        <v>2</v>
      </c>
      <c r="D86" s="174"/>
      <c r="E86" s="174"/>
      <c r="F86" s="174"/>
      <c r="G86" s="174"/>
      <c r="H86" s="37">
        <f>H80+G8</f>
        <v>36513.08</v>
      </c>
    </row>
    <row r="87" spans="1:8" ht="13.5" customHeight="1" thickBot="1" thickTop="1">
      <c r="A87" s="135" t="s">
        <v>75</v>
      </c>
      <c r="B87" s="163" t="str">
        <f>B81</f>
        <v>3,2 DI-D</v>
      </c>
      <c r="C87" s="11" t="s">
        <v>1</v>
      </c>
      <c r="D87" s="165"/>
      <c r="E87" s="165"/>
      <c r="F87" s="165"/>
      <c r="G87" s="165"/>
      <c r="H87" s="38">
        <f>H81+G10</f>
        <v>30530.36</v>
      </c>
    </row>
    <row r="88" spans="1:8" ht="14.25" thickBot="1" thickTop="1">
      <c r="A88" s="135"/>
      <c r="B88" s="164"/>
      <c r="C88" s="12" t="s">
        <v>2</v>
      </c>
      <c r="D88" s="166"/>
      <c r="E88" s="166"/>
      <c r="F88" s="166"/>
      <c r="G88" s="166"/>
      <c r="H88" s="38">
        <f>H82+G10</f>
        <v>30039.760000000002</v>
      </c>
    </row>
    <row r="89" spans="1:8" ht="14.25" thickBot="1" thickTop="1">
      <c r="A89" s="135"/>
      <c r="B89" s="169">
        <v>3</v>
      </c>
      <c r="C89" s="12" t="s">
        <v>1</v>
      </c>
      <c r="D89" s="166"/>
      <c r="E89" s="166"/>
      <c r="F89" s="166"/>
      <c r="G89" s="118"/>
      <c r="H89" s="38">
        <f>H83+G10</f>
        <v>37657.090000000004</v>
      </c>
    </row>
    <row r="90" spans="1:8" ht="14.25" thickBot="1" thickTop="1">
      <c r="A90" s="135"/>
      <c r="B90" s="170"/>
      <c r="C90" s="12" t="s">
        <v>2</v>
      </c>
      <c r="D90" s="166"/>
      <c r="E90" s="166"/>
      <c r="F90" s="166"/>
      <c r="G90" s="118"/>
      <c r="H90" s="38">
        <f>H84+G10</f>
        <v>37657.090000000004</v>
      </c>
    </row>
    <row r="91" spans="1:8" ht="14.25" thickBot="1" thickTop="1">
      <c r="A91" s="135"/>
      <c r="B91" s="164" t="str">
        <f>B85</f>
        <v>3,8 MIVEC</v>
      </c>
      <c r="C91" s="12" t="s">
        <v>1</v>
      </c>
      <c r="D91" s="166"/>
      <c r="E91" s="166"/>
      <c r="F91" s="166"/>
      <c r="G91" s="166"/>
      <c r="H91" s="38"/>
    </row>
    <row r="92" spans="1:8" ht="14.25" thickBot="1" thickTop="1">
      <c r="A92" s="136"/>
      <c r="B92" s="167"/>
      <c r="C92" s="13" t="s">
        <v>2</v>
      </c>
      <c r="D92" s="168"/>
      <c r="E92" s="168"/>
      <c r="F92" s="168"/>
      <c r="G92" s="168"/>
      <c r="H92" s="38">
        <f>H86+G10</f>
        <v>37739.58</v>
      </c>
    </row>
    <row r="93" ht="13.5" thickTop="1"/>
  </sheetData>
  <sheetProtection/>
  <mergeCells count="55">
    <mergeCell ref="B5:B6"/>
    <mergeCell ref="E22:G22"/>
    <mergeCell ref="E33:G33"/>
    <mergeCell ref="B9:C9"/>
    <mergeCell ref="B10:C10"/>
    <mergeCell ref="E9:F9"/>
    <mergeCell ref="E10:F10"/>
    <mergeCell ref="G10:H10"/>
    <mergeCell ref="E3:F8"/>
    <mergeCell ref="A81:A86"/>
    <mergeCell ref="B81:B82"/>
    <mergeCell ref="A87:A92"/>
    <mergeCell ref="B87:B88"/>
    <mergeCell ref="B83:B84"/>
    <mergeCell ref="B89:B90"/>
    <mergeCell ref="D87:G87"/>
    <mergeCell ref="D88:G88"/>
    <mergeCell ref="B91:B92"/>
    <mergeCell ref="D91:G91"/>
    <mergeCell ref="D92:G92"/>
    <mergeCell ref="D89:G89"/>
    <mergeCell ref="D90:G90"/>
    <mergeCell ref="D81:G81"/>
    <mergeCell ref="D82:G82"/>
    <mergeCell ref="B85:B86"/>
    <mergeCell ref="D85:G85"/>
    <mergeCell ref="D86:G86"/>
    <mergeCell ref="A12:A80"/>
    <mergeCell ref="B12:B33"/>
    <mergeCell ref="B58:B80"/>
    <mergeCell ref="C23:C33"/>
    <mergeCell ref="C58:C68"/>
    <mergeCell ref="C69:C80"/>
    <mergeCell ref="C12:C22"/>
    <mergeCell ref="B34:B57"/>
    <mergeCell ref="C34:C45"/>
    <mergeCell ref="C46:C57"/>
    <mergeCell ref="E68:G68"/>
    <mergeCell ref="E80:G80"/>
    <mergeCell ref="G2:H2"/>
    <mergeCell ref="G3:H3"/>
    <mergeCell ref="G4:H4"/>
    <mergeCell ref="G7:H7"/>
    <mergeCell ref="G8:H8"/>
    <mergeCell ref="G9:H9"/>
    <mergeCell ref="E2:F2"/>
    <mergeCell ref="A9:A10"/>
    <mergeCell ref="A1:C1"/>
    <mergeCell ref="D1:H1"/>
    <mergeCell ref="A2:C2"/>
    <mergeCell ref="A3:A8"/>
    <mergeCell ref="B3:B4"/>
    <mergeCell ref="B7:B8"/>
    <mergeCell ref="G5:H5"/>
    <mergeCell ref="G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G65" sqref="G65"/>
    </sheetView>
  </sheetViews>
  <sheetFormatPr defaultColWidth="9.00390625" defaultRowHeight="12.75"/>
  <cols>
    <col min="1" max="1" width="20.375" style="1" customWidth="1"/>
    <col min="2" max="2" width="10.00390625" style="1" bestFit="1" customWidth="1"/>
    <col min="3" max="3" width="11.125" style="1" customWidth="1"/>
    <col min="4" max="4" width="18.75390625" style="48" customWidth="1"/>
    <col min="5" max="5" width="34.00390625" style="4" customWidth="1"/>
    <col min="6" max="6" width="16.625" style="4" customWidth="1"/>
    <col min="7" max="7" width="14.125" style="39" customWidth="1"/>
    <col min="8" max="8" width="11.75390625" style="39" customWidth="1"/>
    <col min="9" max="16384" width="9.125" style="1" customWidth="1"/>
  </cols>
  <sheetData>
    <row r="1" spans="1:8" ht="17.25" thickBot="1" thickTop="1">
      <c r="A1" s="193" t="str">
        <f>ТО15000!A1</f>
        <v>Pajero IV (BK)</v>
      </c>
      <c r="B1" s="194"/>
      <c r="C1" s="194"/>
      <c r="D1" s="128" t="s">
        <v>34</v>
      </c>
      <c r="E1" s="128"/>
      <c r="F1" s="128"/>
      <c r="G1" s="129"/>
      <c r="H1" s="130"/>
    </row>
    <row r="2" spans="1:8" ht="16.5" thickTop="1">
      <c r="A2" s="131"/>
      <c r="B2" s="132"/>
      <c r="C2" s="132"/>
      <c r="D2" s="41" t="s">
        <v>15</v>
      </c>
      <c r="E2" s="141" t="s">
        <v>72</v>
      </c>
      <c r="F2" s="142"/>
      <c r="G2" s="114" t="s">
        <v>71</v>
      </c>
      <c r="H2" s="115"/>
    </row>
    <row r="3" spans="1:21" ht="12.75">
      <c r="A3" s="135" t="s">
        <v>48</v>
      </c>
      <c r="B3" s="137" t="str">
        <f>ТО120000!B3</f>
        <v>3,2 DI-D</v>
      </c>
      <c r="C3" s="6" t="s">
        <v>1</v>
      </c>
      <c r="D3" s="42">
        <v>2.6</v>
      </c>
      <c r="E3" s="187">
        <f>'[1]Лист1'!$B$5</f>
        <v>2453</v>
      </c>
      <c r="F3" s="188"/>
      <c r="G3" s="116">
        <f>D3*E3</f>
        <v>6377.8</v>
      </c>
      <c r="H3" s="1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35"/>
      <c r="B4" s="137"/>
      <c r="C4" s="6" t="s">
        <v>2</v>
      </c>
      <c r="D4" s="42">
        <v>2.4</v>
      </c>
      <c r="E4" s="189"/>
      <c r="F4" s="190"/>
      <c r="G4" s="116">
        <f>D4*E3</f>
        <v>5887.2</v>
      </c>
      <c r="H4" s="1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35"/>
      <c r="B5" s="169">
        <v>3</v>
      </c>
      <c r="C5" s="6" t="s">
        <v>1</v>
      </c>
      <c r="D5" s="88">
        <v>2</v>
      </c>
      <c r="E5" s="189"/>
      <c r="F5" s="190"/>
      <c r="G5" s="116">
        <f>D5*E3</f>
        <v>4906</v>
      </c>
      <c r="H5" s="11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35"/>
      <c r="B6" s="170"/>
      <c r="C6" s="6" t="s">
        <v>2</v>
      </c>
      <c r="D6" s="42">
        <v>1.9</v>
      </c>
      <c r="E6" s="189"/>
      <c r="F6" s="190"/>
      <c r="G6" s="116">
        <f>D6*E3</f>
        <v>4660.7</v>
      </c>
      <c r="H6" s="1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35"/>
      <c r="B7" s="137" t="str">
        <f>ТО120000!B7</f>
        <v>3,8 MIVEC</v>
      </c>
      <c r="C7" s="6" t="s">
        <v>1</v>
      </c>
      <c r="D7" s="42"/>
      <c r="E7" s="189"/>
      <c r="F7" s="190"/>
      <c r="G7" s="116"/>
      <c r="H7" s="1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136"/>
      <c r="B8" s="138"/>
      <c r="C8" s="7" t="s">
        <v>2</v>
      </c>
      <c r="D8" s="43">
        <v>1.9</v>
      </c>
      <c r="E8" s="191"/>
      <c r="F8" s="192"/>
      <c r="G8" s="139">
        <f>D8*E3</f>
        <v>4660.7</v>
      </c>
      <c r="H8" s="1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customHeight="1" thickTop="1">
      <c r="A9" s="154" t="s">
        <v>14</v>
      </c>
      <c r="B9" s="156" t="s">
        <v>13</v>
      </c>
      <c r="C9" s="129"/>
      <c r="D9" s="15">
        <f>ТО15000!D9</f>
        <v>1.6</v>
      </c>
      <c r="E9" s="125">
        <f>'[1]Лист1'!$B$5</f>
        <v>2453</v>
      </c>
      <c r="F9" s="122"/>
      <c r="G9" s="126">
        <f>D9*E9</f>
        <v>3924.8</v>
      </c>
      <c r="H9" s="12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4" customFormat="1" ht="13.5" thickBot="1">
      <c r="A10" s="155"/>
      <c r="B10" s="157" t="s">
        <v>12</v>
      </c>
      <c r="C10" s="158"/>
      <c r="D10" s="44">
        <f>ТО15000!D10</f>
        <v>0.5</v>
      </c>
      <c r="E10" s="158">
        <f>'[1]Лист1'!$B$5</f>
        <v>2453</v>
      </c>
      <c r="F10" s="124"/>
      <c r="G10" s="175">
        <f>D10*E10</f>
        <v>1226.5</v>
      </c>
      <c r="H10" s="17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8" ht="39" thickTop="1">
      <c r="A11" s="40"/>
      <c r="B11" s="14"/>
      <c r="C11" s="14"/>
      <c r="D11" s="45" t="s">
        <v>5</v>
      </c>
      <c r="E11" s="3" t="s">
        <v>9</v>
      </c>
      <c r="F11" s="3" t="s">
        <v>16</v>
      </c>
      <c r="G11" s="76" t="s">
        <v>10</v>
      </c>
      <c r="H11" s="95" t="s">
        <v>73</v>
      </c>
    </row>
    <row r="12" spans="1:8" ht="12.75" customHeight="1">
      <c r="A12" s="135" t="s">
        <v>3</v>
      </c>
      <c r="B12" s="159" t="str">
        <f>B3</f>
        <v>3,2 DI-D</v>
      </c>
      <c r="C12" s="161" t="s">
        <v>1</v>
      </c>
      <c r="D12" s="15" t="s">
        <v>4</v>
      </c>
      <c r="E12" s="16" t="str">
        <f>ТО15000!E12</f>
        <v>Oil 5W30 </v>
      </c>
      <c r="F12" s="16">
        <v>9.3</v>
      </c>
      <c r="G12" s="78">
        <f>ТО15000!G12</f>
        <v>508</v>
      </c>
      <c r="H12" s="34">
        <f>F12*G12</f>
        <v>4724.400000000001</v>
      </c>
    </row>
    <row r="13" spans="1:8" ht="12.75">
      <c r="A13" s="148"/>
      <c r="B13" s="149"/>
      <c r="C13" s="159"/>
      <c r="D13" s="15" t="s">
        <v>7</v>
      </c>
      <c r="E13" s="3" t="s">
        <v>63</v>
      </c>
      <c r="F13" s="3">
        <v>1</v>
      </c>
      <c r="G13" s="71">
        <f>'[2]Запчасти'!$C$155</f>
        <v>981.16</v>
      </c>
      <c r="H13" s="35">
        <f>F13*G13</f>
        <v>981.16</v>
      </c>
    </row>
    <row r="14" spans="1:8" ht="12.75">
      <c r="A14" s="148"/>
      <c r="B14" s="149"/>
      <c r="C14" s="159"/>
      <c r="D14" s="15" t="s">
        <v>8</v>
      </c>
      <c r="E14" s="3" t="s">
        <v>65</v>
      </c>
      <c r="F14" s="3">
        <v>1</v>
      </c>
      <c r="G14" s="71">
        <f>'[2]Запчасти'!$C$149</f>
        <v>1259.17</v>
      </c>
      <c r="H14" s="35">
        <f>F14*G14</f>
        <v>1259.17</v>
      </c>
    </row>
    <row r="15" spans="1:8" ht="12.75">
      <c r="A15" s="148"/>
      <c r="B15" s="149"/>
      <c r="C15" s="159"/>
      <c r="D15" s="17" t="s">
        <v>61</v>
      </c>
      <c r="E15" s="3" t="s">
        <v>66</v>
      </c>
      <c r="F15" s="3">
        <v>1</v>
      </c>
      <c r="G15" s="71">
        <f>'[2]Запчасти'!$C$157</f>
        <v>2044.62</v>
      </c>
      <c r="H15" s="35">
        <f aca="true" t="shared" si="0" ref="H15:H20">F15*G15</f>
        <v>2044.62</v>
      </c>
    </row>
    <row r="16" spans="1:8" ht="15" customHeight="1">
      <c r="A16" s="148"/>
      <c r="B16" s="149"/>
      <c r="C16" s="159"/>
      <c r="D16" s="15" t="s">
        <v>69</v>
      </c>
      <c r="E16" s="3" t="str">
        <f>'[2]Масла и технические жидкости'!$B$34</f>
        <v>Hypoid Gear Oil API GL4 SAE 75W90</v>
      </c>
      <c r="F16" s="3">
        <v>3.2</v>
      </c>
      <c r="G16" s="73">
        <f>'[2]Масла и технические жидкости'!$C$34</f>
        <v>896.2</v>
      </c>
      <c r="H16" s="35">
        <f t="shared" si="0"/>
        <v>2867.84</v>
      </c>
    </row>
    <row r="17" spans="1:8" ht="12.75">
      <c r="A17" s="148"/>
      <c r="B17" s="149"/>
      <c r="C17" s="159"/>
      <c r="D17" s="15" t="s">
        <v>24</v>
      </c>
      <c r="E17" s="4" t="str">
        <f>'[2]Масла и технические жидкости'!$B$34</f>
        <v>Hypoid Gear Oil API GL4 SAE 75W90</v>
      </c>
      <c r="F17" s="3">
        <v>2.8</v>
      </c>
      <c r="G17" s="71">
        <f>'[2]Масла и технические жидкости'!$C$34</f>
        <v>896.2</v>
      </c>
      <c r="H17" s="35">
        <f t="shared" si="0"/>
        <v>2509.36</v>
      </c>
    </row>
    <row r="18" spans="1:8" ht="12.75">
      <c r="A18" s="148"/>
      <c r="B18" s="149"/>
      <c r="C18" s="159"/>
      <c r="D18" s="48" t="s">
        <v>46</v>
      </c>
      <c r="E18" s="3" t="str">
        <f>'[2]Масла и технические жидкости'!$B$36</f>
        <v>Super Hypoid Gear Oil SAE 90 GL-5</v>
      </c>
      <c r="F18" s="3">
        <v>1.6</v>
      </c>
      <c r="G18" s="73">
        <f>'[2]Масла и технические жидкости'!$C$36</f>
        <v>831</v>
      </c>
      <c r="H18" s="35">
        <f t="shared" si="0"/>
        <v>1329.6000000000001</v>
      </c>
    </row>
    <row r="19" spans="1:8" ht="12.75">
      <c r="A19" s="148"/>
      <c r="B19" s="149"/>
      <c r="C19" s="159"/>
      <c r="D19" s="15"/>
      <c r="E19" s="3"/>
      <c r="F19" s="3"/>
      <c r="G19" s="73"/>
      <c r="H19" s="35">
        <f t="shared" si="0"/>
        <v>0</v>
      </c>
    </row>
    <row r="20" spans="1:8" ht="13.5" thickBot="1">
      <c r="A20" s="148"/>
      <c r="B20" s="149"/>
      <c r="C20" s="159"/>
      <c r="D20" s="15"/>
      <c r="E20" s="3"/>
      <c r="F20" s="3"/>
      <c r="G20" s="73"/>
      <c r="H20" s="35">
        <f t="shared" si="0"/>
        <v>0</v>
      </c>
    </row>
    <row r="21" spans="1:8" ht="14.25" thickBot="1" thickTop="1">
      <c r="A21" s="148"/>
      <c r="B21" s="149"/>
      <c r="C21" s="162"/>
      <c r="D21" s="46" t="s">
        <v>11</v>
      </c>
      <c r="E21" s="132"/>
      <c r="F21" s="132"/>
      <c r="G21" s="177"/>
      <c r="H21" s="36">
        <f>SUM(H12:H20)</f>
        <v>15716.150000000001</v>
      </c>
    </row>
    <row r="22" spans="1:8" ht="13.5" thickTop="1">
      <c r="A22" s="148"/>
      <c r="B22" s="149"/>
      <c r="C22" s="159" t="s">
        <v>2</v>
      </c>
      <c r="D22" s="15" t="s">
        <v>4</v>
      </c>
      <c r="E22" s="16" t="str">
        <f>ТО15000!E23</f>
        <v>Oil 5W30 </v>
      </c>
      <c r="F22" s="16">
        <v>9.3</v>
      </c>
      <c r="G22" s="78">
        <f>ТО15000!G23</f>
        <v>508</v>
      </c>
      <c r="H22" s="35">
        <f>F22*G22</f>
        <v>4724.400000000001</v>
      </c>
    </row>
    <row r="23" spans="1:8" ht="12.75">
      <c r="A23" s="148"/>
      <c r="B23" s="149"/>
      <c r="C23" s="159"/>
      <c r="D23" s="15" t="s">
        <v>7</v>
      </c>
      <c r="E23" s="3" t="s">
        <v>63</v>
      </c>
      <c r="F23" s="3">
        <v>1</v>
      </c>
      <c r="G23" s="71">
        <f>'[2]Запчасти'!$C$155</f>
        <v>981.16</v>
      </c>
      <c r="H23" s="35">
        <f aca="true" t="shared" si="1" ref="H23:H29">F23*G23</f>
        <v>981.16</v>
      </c>
    </row>
    <row r="24" spans="1:8" ht="12.75">
      <c r="A24" s="148"/>
      <c r="B24" s="149"/>
      <c r="C24" s="159"/>
      <c r="D24" s="15" t="s">
        <v>8</v>
      </c>
      <c r="E24" s="3" t="s">
        <v>65</v>
      </c>
      <c r="F24" s="3">
        <v>1</v>
      </c>
      <c r="G24" s="71">
        <f>'[2]Запчасти'!$C$149</f>
        <v>1259.17</v>
      </c>
      <c r="H24" s="35">
        <f t="shared" si="1"/>
        <v>1259.17</v>
      </c>
    </row>
    <row r="25" spans="1:8" ht="12.75">
      <c r="A25" s="148"/>
      <c r="B25" s="149"/>
      <c r="C25" s="159"/>
      <c r="D25" s="17" t="s">
        <v>61</v>
      </c>
      <c r="E25" s="3" t="s">
        <v>66</v>
      </c>
      <c r="F25" s="3">
        <v>1</v>
      </c>
      <c r="G25" s="71">
        <f>'[2]Запчасти'!$C$157</f>
        <v>2044.62</v>
      </c>
      <c r="H25" s="35">
        <f t="shared" si="1"/>
        <v>2044.62</v>
      </c>
    </row>
    <row r="26" spans="1:8" ht="12.75">
      <c r="A26" s="148"/>
      <c r="B26" s="149"/>
      <c r="C26" s="159"/>
      <c r="D26" s="15" t="s">
        <v>24</v>
      </c>
      <c r="E26" s="4" t="str">
        <f>'[2]Масла и технические жидкости'!$B$34</f>
        <v>Hypoid Gear Oil API GL4 SAE 75W90</v>
      </c>
      <c r="F26" s="3">
        <v>2.8</v>
      </c>
      <c r="G26" s="73">
        <f>'[2]Масла и технические жидкости'!$C$34</f>
        <v>896.2</v>
      </c>
      <c r="H26" s="35">
        <f t="shared" si="1"/>
        <v>2509.36</v>
      </c>
    </row>
    <row r="27" spans="1:8" ht="12.75">
      <c r="A27" s="148"/>
      <c r="B27" s="149"/>
      <c r="C27" s="159"/>
      <c r="D27" s="48" t="s">
        <v>46</v>
      </c>
      <c r="E27" s="3" t="str">
        <f>'[2]Масла и технические жидкости'!$B$36</f>
        <v>Super Hypoid Gear Oil SAE 90 GL-5</v>
      </c>
      <c r="F27" s="3">
        <v>1.6</v>
      </c>
      <c r="G27" s="73">
        <f>'[2]Масла и технические жидкости'!$C$36</f>
        <v>831</v>
      </c>
      <c r="H27" s="35">
        <f t="shared" si="1"/>
        <v>1329.6000000000001</v>
      </c>
    </row>
    <row r="28" spans="1:8" ht="12.75">
      <c r="A28" s="148"/>
      <c r="B28" s="149"/>
      <c r="C28" s="159"/>
      <c r="D28" s="15"/>
      <c r="E28" s="3"/>
      <c r="F28" s="3"/>
      <c r="G28" s="73"/>
      <c r="H28" s="35">
        <f t="shared" si="1"/>
        <v>0</v>
      </c>
    </row>
    <row r="29" spans="1:8" ht="13.5" thickBot="1">
      <c r="A29" s="148"/>
      <c r="B29" s="149"/>
      <c r="C29" s="159"/>
      <c r="D29" s="15"/>
      <c r="E29" s="3"/>
      <c r="F29" s="3"/>
      <c r="G29" s="73"/>
      <c r="H29" s="35">
        <f t="shared" si="1"/>
        <v>0</v>
      </c>
    </row>
    <row r="30" spans="1:8" ht="14.25" thickBot="1" thickTop="1">
      <c r="A30" s="148"/>
      <c r="B30" s="150"/>
      <c r="C30" s="159"/>
      <c r="D30" s="46" t="s">
        <v>11</v>
      </c>
      <c r="E30" s="132"/>
      <c r="F30" s="132"/>
      <c r="G30" s="177"/>
      <c r="H30" s="36">
        <f>SUM(H22:H29)</f>
        <v>12848.310000000001</v>
      </c>
    </row>
    <row r="31" spans="1:8" ht="13.5" thickTop="1">
      <c r="A31" s="148"/>
      <c r="B31" s="217">
        <v>3</v>
      </c>
      <c r="C31" s="161" t="s">
        <v>1</v>
      </c>
      <c r="D31" s="47" t="s">
        <v>4</v>
      </c>
      <c r="E31" s="16" t="str">
        <f>ТО15000!E34</f>
        <v>Oil 0W30 </v>
      </c>
      <c r="F31" s="2">
        <v>4.9</v>
      </c>
      <c r="G31" s="68">
        <f>ТО15000!G34</f>
        <v>571</v>
      </c>
      <c r="H31" s="35">
        <f>F31*G31</f>
        <v>2797.9</v>
      </c>
    </row>
    <row r="32" spans="1:8" ht="12.75">
      <c r="A32" s="148"/>
      <c r="B32" s="217"/>
      <c r="C32" s="159"/>
      <c r="D32" s="15" t="s">
        <v>7</v>
      </c>
      <c r="E32" s="2" t="str">
        <f>'[2]Запчасти'!$B$148</f>
        <v>MD352626</v>
      </c>
      <c r="F32" s="2">
        <v>1</v>
      </c>
      <c r="G32" s="68">
        <f>'[2]Запчасти'!$C$148</f>
        <v>965.07</v>
      </c>
      <c r="H32" s="35">
        <f aca="true" t="shared" si="2" ref="H32:H39">F32*G32</f>
        <v>965.07</v>
      </c>
    </row>
    <row r="33" spans="1:8" ht="12.75">
      <c r="A33" s="148"/>
      <c r="B33" s="217"/>
      <c r="C33" s="159"/>
      <c r="D33" s="15" t="s">
        <v>8</v>
      </c>
      <c r="E33" s="2" t="str">
        <f>'[2]Запчасти'!$B$149</f>
        <v>7803A028</v>
      </c>
      <c r="F33" s="2">
        <v>1</v>
      </c>
      <c r="G33" s="68">
        <f>'[2]Запчасти'!$C$149</f>
        <v>1259.17</v>
      </c>
      <c r="H33" s="35">
        <f t="shared" si="2"/>
        <v>1259.17</v>
      </c>
    </row>
    <row r="34" spans="1:8" ht="12.75">
      <c r="A34" s="148"/>
      <c r="B34" s="217"/>
      <c r="C34" s="159"/>
      <c r="D34" s="15" t="s">
        <v>69</v>
      </c>
      <c r="E34" s="3" t="str">
        <f>'[2]Масла и технические жидкости'!$B$34</f>
        <v>Hypoid Gear Oil API GL4 SAE 75W90</v>
      </c>
      <c r="F34" s="2">
        <v>3.2</v>
      </c>
      <c r="G34" s="68">
        <f>'[2]Масла и технические жидкости'!$C$34</f>
        <v>896.2</v>
      </c>
      <c r="H34" s="35">
        <f t="shared" si="2"/>
        <v>2867.84</v>
      </c>
    </row>
    <row r="35" spans="1:8" ht="12.75">
      <c r="A35" s="148"/>
      <c r="B35" s="217"/>
      <c r="C35" s="159"/>
      <c r="D35" s="15" t="s">
        <v>24</v>
      </c>
      <c r="E35" s="3" t="str">
        <f>'[2]Масла и технические жидкости'!$B$34</f>
        <v>Hypoid Gear Oil API GL4 SAE 75W90</v>
      </c>
      <c r="F35" s="2">
        <v>2.8</v>
      </c>
      <c r="G35" s="68">
        <f>'[2]Масла и технические жидкости'!$C$34</f>
        <v>896.2</v>
      </c>
      <c r="H35" s="35">
        <f t="shared" si="2"/>
        <v>2509.36</v>
      </c>
    </row>
    <row r="36" spans="1:8" ht="12.75">
      <c r="A36" s="148"/>
      <c r="B36" s="217"/>
      <c r="C36" s="159"/>
      <c r="D36" s="48" t="s">
        <v>46</v>
      </c>
      <c r="E36" s="4" t="str">
        <f>'[2]Масла и технические жидкости'!$B$36</f>
        <v>Super Hypoid Gear Oil SAE 90 GL-5</v>
      </c>
      <c r="F36" s="2">
        <v>1.6</v>
      </c>
      <c r="G36" s="68">
        <f>'[2]Масла и технические жидкости'!$C$36</f>
        <v>831</v>
      </c>
      <c r="H36" s="35">
        <f t="shared" si="2"/>
        <v>1329.6000000000001</v>
      </c>
    </row>
    <row r="37" spans="1:8" ht="12.75">
      <c r="A37" s="148"/>
      <c r="B37" s="217"/>
      <c r="C37" s="159"/>
      <c r="D37" s="15"/>
      <c r="E37" s="2"/>
      <c r="F37" s="2"/>
      <c r="G37" s="2"/>
      <c r="H37" s="35">
        <f t="shared" si="2"/>
        <v>0</v>
      </c>
    </row>
    <row r="38" spans="1:8" ht="12.75">
      <c r="A38" s="148"/>
      <c r="B38" s="217"/>
      <c r="C38" s="159"/>
      <c r="D38" s="15"/>
      <c r="E38" s="2"/>
      <c r="F38" s="2"/>
      <c r="G38" s="2"/>
      <c r="H38" s="35">
        <f t="shared" si="2"/>
        <v>0</v>
      </c>
    </row>
    <row r="39" spans="1:8" ht="13.5" thickBot="1">
      <c r="A39" s="148"/>
      <c r="B39" s="217"/>
      <c r="C39" s="159"/>
      <c r="D39" s="15"/>
      <c r="E39" s="2"/>
      <c r="F39" s="2"/>
      <c r="G39" s="2"/>
      <c r="H39" s="35">
        <f t="shared" si="2"/>
        <v>0</v>
      </c>
    </row>
    <row r="40" spans="1:8" ht="14.25" thickBot="1" thickTop="1">
      <c r="A40" s="148"/>
      <c r="B40" s="217"/>
      <c r="C40" s="162"/>
      <c r="D40" s="46" t="s">
        <v>11</v>
      </c>
      <c r="E40" s="84"/>
      <c r="F40" s="84"/>
      <c r="G40" s="84"/>
      <c r="H40" s="36">
        <f>SUM(H31:H39)</f>
        <v>11728.94</v>
      </c>
    </row>
    <row r="41" spans="1:8" ht="13.5" thickTop="1">
      <c r="A41" s="148"/>
      <c r="B41" s="217"/>
      <c r="C41" s="159" t="s">
        <v>2</v>
      </c>
      <c r="D41" s="47" t="s">
        <v>4</v>
      </c>
      <c r="E41" s="16" t="str">
        <f>ТО15000!E45</f>
        <v>Oil 0W30 </v>
      </c>
      <c r="F41" s="2">
        <v>4.9</v>
      </c>
      <c r="G41" s="68">
        <f>ТО15000!G45</f>
        <v>571</v>
      </c>
      <c r="H41" s="35">
        <f>F41*G41</f>
        <v>2797.9</v>
      </c>
    </row>
    <row r="42" spans="1:8" ht="12.75">
      <c r="A42" s="148"/>
      <c r="B42" s="217"/>
      <c r="C42" s="159"/>
      <c r="D42" s="15" t="s">
        <v>7</v>
      </c>
      <c r="E42" s="2" t="str">
        <f>'[2]Запчасти'!$B$148</f>
        <v>MD352626</v>
      </c>
      <c r="F42" s="2">
        <v>1</v>
      </c>
      <c r="G42" s="68">
        <f>'[2]Запчасти'!$C$148</f>
        <v>965.07</v>
      </c>
      <c r="H42" s="35">
        <f aca="true" t="shared" si="3" ref="H42:H48">F42*G42</f>
        <v>965.07</v>
      </c>
    </row>
    <row r="43" spans="1:8" ht="12.75">
      <c r="A43" s="148"/>
      <c r="B43" s="217"/>
      <c r="C43" s="159"/>
      <c r="D43" s="15" t="s">
        <v>8</v>
      </c>
      <c r="E43" s="2" t="str">
        <f>'[2]Запчасти'!$B$149</f>
        <v>7803A028</v>
      </c>
      <c r="F43" s="2">
        <v>1</v>
      </c>
      <c r="G43" s="68">
        <f>'[2]Запчасти'!$C$149</f>
        <v>1259.17</v>
      </c>
      <c r="H43" s="35">
        <f t="shared" si="3"/>
        <v>1259.17</v>
      </c>
    </row>
    <row r="44" spans="1:8" ht="12.75">
      <c r="A44" s="148"/>
      <c r="B44" s="217"/>
      <c r="C44" s="159"/>
      <c r="D44" s="15" t="s">
        <v>24</v>
      </c>
      <c r="E44" s="3" t="str">
        <f>'[2]Масла и технические жидкости'!$B$34</f>
        <v>Hypoid Gear Oil API GL4 SAE 75W90</v>
      </c>
      <c r="F44" s="2">
        <v>2.8</v>
      </c>
      <c r="G44" s="68">
        <f>'[2]Масла и технические жидкости'!$C$34</f>
        <v>896.2</v>
      </c>
      <c r="H44" s="35">
        <f t="shared" si="3"/>
        <v>2509.36</v>
      </c>
    </row>
    <row r="45" spans="1:8" ht="12.75">
      <c r="A45" s="148"/>
      <c r="B45" s="217"/>
      <c r="C45" s="159"/>
      <c r="D45" s="48" t="s">
        <v>46</v>
      </c>
      <c r="E45" s="4" t="str">
        <f>'[2]Масла и технические жидкости'!$B$36</f>
        <v>Super Hypoid Gear Oil SAE 90 GL-5</v>
      </c>
      <c r="F45" s="2">
        <v>1.6</v>
      </c>
      <c r="G45" s="68">
        <f>'[2]Масла и технические жидкости'!$C$36</f>
        <v>831</v>
      </c>
      <c r="H45" s="35">
        <f t="shared" si="3"/>
        <v>1329.6000000000001</v>
      </c>
    </row>
    <row r="46" spans="1:8" ht="12.75">
      <c r="A46" s="148"/>
      <c r="B46" s="217"/>
      <c r="C46" s="159"/>
      <c r="E46" s="2"/>
      <c r="F46" s="2"/>
      <c r="G46" s="2"/>
      <c r="H46" s="35">
        <f t="shared" si="3"/>
        <v>0</v>
      </c>
    </row>
    <row r="47" spans="1:8" ht="12.75">
      <c r="A47" s="148"/>
      <c r="B47" s="217"/>
      <c r="C47" s="159"/>
      <c r="D47" s="15"/>
      <c r="E47" s="2"/>
      <c r="F47" s="2"/>
      <c r="G47" s="2"/>
      <c r="H47" s="35">
        <f t="shared" si="3"/>
        <v>0</v>
      </c>
    </row>
    <row r="48" spans="1:8" ht="13.5" thickBot="1">
      <c r="A48" s="148"/>
      <c r="B48" s="217"/>
      <c r="C48" s="159"/>
      <c r="D48" s="15"/>
      <c r="E48" s="2"/>
      <c r="F48" s="2"/>
      <c r="G48" s="2"/>
      <c r="H48" s="35">
        <f t="shared" si="3"/>
        <v>0</v>
      </c>
    </row>
    <row r="49" spans="1:8" ht="14.25" thickBot="1" thickTop="1">
      <c r="A49" s="148"/>
      <c r="B49" s="218"/>
      <c r="C49" s="160"/>
      <c r="D49" s="46" t="s">
        <v>11</v>
      </c>
      <c r="E49" s="2"/>
      <c r="F49" s="2"/>
      <c r="G49" s="2"/>
      <c r="H49" s="36">
        <f>SUM(H41:H48)</f>
        <v>8861.1</v>
      </c>
    </row>
    <row r="50" spans="1:8" ht="13.5" thickTop="1">
      <c r="A50" s="148"/>
      <c r="B50" s="171" t="str">
        <f>B7</f>
        <v>3,8 MIVEC</v>
      </c>
      <c r="C50" s="161" t="s">
        <v>1</v>
      </c>
      <c r="E50" s="16"/>
      <c r="F50" s="16"/>
      <c r="G50" s="79"/>
      <c r="H50" s="35">
        <f>F50*G50</f>
        <v>0</v>
      </c>
    </row>
    <row r="51" spans="1:8" ht="12.75">
      <c r="A51" s="148"/>
      <c r="B51" s="171"/>
      <c r="C51" s="159"/>
      <c r="E51" s="3"/>
      <c r="F51" s="3"/>
      <c r="G51" s="73"/>
      <c r="H51" s="35">
        <f aca="true" t="shared" si="4" ref="H51:H58">F51*G51</f>
        <v>0</v>
      </c>
    </row>
    <row r="52" spans="1:8" ht="12.75">
      <c r="A52" s="148"/>
      <c r="B52" s="171"/>
      <c r="C52" s="159"/>
      <c r="E52" s="3"/>
      <c r="F52" s="3"/>
      <c r="G52" s="73"/>
      <c r="H52" s="35">
        <f t="shared" si="4"/>
        <v>0</v>
      </c>
    </row>
    <row r="53" spans="1:8" ht="12.75">
      <c r="A53" s="148"/>
      <c r="B53" s="171"/>
      <c r="C53" s="159"/>
      <c r="E53" s="3"/>
      <c r="F53" s="3"/>
      <c r="G53" s="73"/>
      <c r="H53" s="35">
        <f t="shared" si="4"/>
        <v>0</v>
      </c>
    </row>
    <row r="54" spans="1:8" ht="12.75">
      <c r="A54" s="148"/>
      <c r="B54" s="171"/>
      <c r="C54" s="159"/>
      <c r="E54" s="3"/>
      <c r="F54" s="3"/>
      <c r="G54" s="73"/>
      <c r="H54" s="35">
        <f t="shared" si="4"/>
        <v>0</v>
      </c>
    </row>
    <row r="55" spans="1:8" ht="12.75">
      <c r="A55" s="148"/>
      <c r="B55" s="171"/>
      <c r="C55" s="159"/>
      <c r="E55" s="3"/>
      <c r="F55" s="3"/>
      <c r="G55" s="73"/>
      <c r="H55" s="35">
        <f t="shared" si="4"/>
        <v>0</v>
      </c>
    </row>
    <row r="56" spans="1:8" ht="12.75">
      <c r="A56" s="148"/>
      <c r="B56" s="171"/>
      <c r="C56" s="159"/>
      <c r="D56" s="15"/>
      <c r="E56" s="3"/>
      <c r="F56" s="3"/>
      <c r="G56" s="73"/>
      <c r="H56" s="35">
        <f t="shared" si="4"/>
        <v>0</v>
      </c>
    </row>
    <row r="57" spans="1:8" ht="12.75">
      <c r="A57" s="148"/>
      <c r="B57" s="171"/>
      <c r="C57" s="159"/>
      <c r="D57" s="15"/>
      <c r="E57" s="3"/>
      <c r="F57" s="3"/>
      <c r="G57" s="73"/>
      <c r="H57" s="35">
        <f t="shared" si="4"/>
        <v>0</v>
      </c>
    </row>
    <row r="58" spans="1:8" ht="13.5" thickBot="1">
      <c r="A58" s="148"/>
      <c r="B58" s="171"/>
      <c r="C58" s="159"/>
      <c r="D58" s="15"/>
      <c r="E58" s="3"/>
      <c r="F58" s="3"/>
      <c r="G58" s="73"/>
      <c r="H58" s="35">
        <f t="shared" si="4"/>
        <v>0</v>
      </c>
    </row>
    <row r="59" spans="1:8" ht="14.25" thickBot="1" thickTop="1">
      <c r="A59" s="148"/>
      <c r="B59" s="171"/>
      <c r="C59" s="162"/>
      <c r="D59" s="46" t="s">
        <v>11</v>
      </c>
      <c r="E59" s="132"/>
      <c r="F59" s="132"/>
      <c r="G59" s="177"/>
      <c r="H59" s="36">
        <f>SUM(H50:H58)</f>
        <v>0</v>
      </c>
    </row>
    <row r="60" spans="1:8" ht="13.5" thickTop="1">
      <c r="A60" s="148"/>
      <c r="B60" s="171"/>
      <c r="C60" s="159" t="s">
        <v>2</v>
      </c>
      <c r="D60" s="47" t="s">
        <v>4</v>
      </c>
      <c r="E60" s="16" t="str">
        <f>ТО15000!E67</f>
        <v>Oil 0W30 </v>
      </c>
      <c r="F60" s="16">
        <f>ТО15000!F67</f>
        <v>4.9</v>
      </c>
      <c r="G60" s="79">
        <f>ТО15000!G67</f>
        <v>571</v>
      </c>
      <c r="H60" s="35">
        <f>F60*G60</f>
        <v>2797.9</v>
      </c>
    </row>
    <row r="61" spans="1:8" ht="12.75">
      <c r="A61" s="148"/>
      <c r="B61" s="171"/>
      <c r="C61" s="159"/>
      <c r="D61" s="15" t="s">
        <v>7</v>
      </c>
      <c r="E61" s="3" t="str">
        <f>ТО15000!E68</f>
        <v>MD352626</v>
      </c>
      <c r="F61" s="3">
        <f>ТО15000!F68</f>
        <v>1</v>
      </c>
      <c r="G61" s="73">
        <f>ТО15000!G68</f>
        <v>965.07</v>
      </c>
      <c r="H61" s="35">
        <f aca="true" t="shared" si="5" ref="H61:H67">F61*G61</f>
        <v>965.07</v>
      </c>
    </row>
    <row r="62" spans="1:8" ht="12.75">
      <c r="A62" s="148"/>
      <c r="B62" s="171"/>
      <c r="C62" s="159"/>
      <c r="D62" s="15" t="s">
        <v>8</v>
      </c>
      <c r="E62" s="3" t="str">
        <f>ТО15000!E69</f>
        <v>7803A028</v>
      </c>
      <c r="F62" s="3">
        <f>ТО15000!F69</f>
        <v>1</v>
      </c>
      <c r="G62" s="73">
        <f>ТО15000!G69</f>
        <v>1259.17</v>
      </c>
      <c r="H62" s="35">
        <f t="shared" si="5"/>
        <v>1259.17</v>
      </c>
    </row>
    <row r="63" spans="1:8" ht="12.75">
      <c r="A63" s="148"/>
      <c r="B63" s="171"/>
      <c r="C63" s="159"/>
      <c r="D63" s="15" t="s">
        <v>24</v>
      </c>
      <c r="E63" s="3" t="str">
        <f>'[2]Масла и технические жидкости'!$B$34</f>
        <v>Hypoid Gear Oil API GL4 SAE 75W90</v>
      </c>
      <c r="F63" s="3">
        <f>ТО45000!F63</f>
        <v>2.8</v>
      </c>
      <c r="G63" s="73">
        <f>'[2]Масла и технические жидкости'!$C$34</f>
        <v>896.2</v>
      </c>
      <c r="H63" s="35">
        <f t="shared" si="5"/>
        <v>2509.36</v>
      </c>
    </row>
    <row r="64" spans="1:8" ht="12.75">
      <c r="A64" s="148"/>
      <c r="B64" s="171"/>
      <c r="C64" s="159"/>
      <c r="D64" s="48" t="s">
        <v>46</v>
      </c>
      <c r="E64" s="3" t="str">
        <f>'[2]Масла и технические жидкости'!$B$36</f>
        <v>Super Hypoid Gear Oil SAE 90 GL-5</v>
      </c>
      <c r="F64" s="3">
        <f>ТО45000!F64</f>
        <v>1.6</v>
      </c>
      <c r="G64" s="73">
        <f>'[2]Масла и технические жидкости'!$C$36</f>
        <v>831</v>
      </c>
      <c r="H64" s="35">
        <f t="shared" si="5"/>
        <v>1329.6000000000001</v>
      </c>
    </row>
    <row r="65" spans="1:8" ht="12.75">
      <c r="A65" s="149"/>
      <c r="B65" s="171"/>
      <c r="C65" s="159"/>
      <c r="D65" s="15"/>
      <c r="E65" s="3"/>
      <c r="F65" s="3"/>
      <c r="G65" s="73"/>
      <c r="H65" s="35">
        <f t="shared" si="5"/>
        <v>0</v>
      </c>
    </row>
    <row r="66" spans="1:8" ht="12.75">
      <c r="A66" s="149"/>
      <c r="B66" s="171"/>
      <c r="C66" s="159"/>
      <c r="D66" s="15"/>
      <c r="E66" s="3"/>
      <c r="F66" s="3"/>
      <c r="G66" s="73"/>
      <c r="H66" s="35">
        <f t="shared" si="5"/>
        <v>0</v>
      </c>
    </row>
    <row r="67" spans="1:8" ht="13.5" thickBot="1">
      <c r="A67" s="149"/>
      <c r="B67" s="171"/>
      <c r="C67" s="159"/>
      <c r="D67" s="15"/>
      <c r="E67" s="3"/>
      <c r="F67" s="3"/>
      <c r="G67" s="73"/>
      <c r="H67" s="35">
        <f t="shared" si="5"/>
        <v>0</v>
      </c>
    </row>
    <row r="68" spans="1:8" ht="14.25" thickBot="1" thickTop="1">
      <c r="A68" s="150"/>
      <c r="B68" s="172"/>
      <c r="C68" s="160"/>
      <c r="D68" s="44" t="s">
        <v>11</v>
      </c>
      <c r="E68" s="180"/>
      <c r="F68" s="180"/>
      <c r="G68" s="181"/>
      <c r="H68" s="36">
        <f>SUM(H60:H67)</f>
        <v>8861.1</v>
      </c>
    </row>
    <row r="69" spans="1:8" ht="14.25" customHeight="1" thickBot="1" thickTop="1">
      <c r="A69" s="143" t="s">
        <v>74</v>
      </c>
      <c r="B69" s="145" t="str">
        <f>B12</f>
        <v>3,2 DI-D</v>
      </c>
      <c r="C69" s="8" t="s">
        <v>1</v>
      </c>
      <c r="D69" s="182"/>
      <c r="E69" s="182"/>
      <c r="F69" s="182"/>
      <c r="G69" s="182"/>
      <c r="H69" s="37">
        <f>H21+G3</f>
        <v>22093.95</v>
      </c>
    </row>
    <row r="70" spans="1:8" ht="14.25" thickBot="1" thickTop="1">
      <c r="A70" s="143"/>
      <c r="B70" s="146"/>
      <c r="C70" s="9" t="s">
        <v>2</v>
      </c>
      <c r="D70" s="173"/>
      <c r="E70" s="173"/>
      <c r="F70" s="173"/>
      <c r="G70" s="173"/>
      <c r="H70" s="37">
        <f>H30+G4</f>
        <v>18735.510000000002</v>
      </c>
    </row>
    <row r="71" spans="1:8" ht="14.25" thickBot="1" thickTop="1">
      <c r="A71" s="143"/>
      <c r="B71" s="185">
        <v>3</v>
      </c>
      <c r="C71" s="9" t="s">
        <v>1</v>
      </c>
      <c r="D71" s="83"/>
      <c r="E71" s="83"/>
      <c r="F71" s="83"/>
      <c r="G71" s="83"/>
      <c r="H71" s="37">
        <f>H40+G5</f>
        <v>16634.940000000002</v>
      </c>
    </row>
    <row r="72" spans="1:8" ht="14.25" thickBot="1" thickTop="1">
      <c r="A72" s="143"/>
      <c r="B72" s="186"/>
      <c r="C72" s="9" t="s">
        <v>2</v>
      </c>
      <c r="D72" s="83"/>
      <c r="E72" s="83"/>
      <c r="F72" s="83"/>
      <c r="G72" s="83"/>
      <c r="H72" s="37">
        <f>H49+G6</f>
        <v>13521.8</v>
      </c>
    </row>
    <row r="73" spans="1:8" ht="14.25" thickBot="1" thickTop="1">
      <c r="A73" s="143"/>
      <c r="B73" s="146" t="str">
        <f>B50</f>
        <v>3,8 MIVEC</v>
      </c>
      <c r="C73" s="9" t="s">
        <v>1</v>
      </c>
      <c r="D73" s="173"/>
      <c r="E73" s="173"/>
      <c r="F73" s="173"/>
      <c r="G73" s="173"/>
      <c r="H73" s="37"/>
    </row>
    <row r="74" spans="1:8" ht="14.25" thickBot="1" thickTop="1">
      <c r="A74" s="144"/>
      <c r="B74" s="147"/>
      <c r="C74" s="10" t="s">
        <v>2</v>
      </c>
      <c r="D74" s="174"/>
      <c r="E74" s="174"/>
      <c r="F74" s="174"/>
      <c r="G74" s="174"/>
      <c r="H74" s="37">
        <f>H68+G8</f>
        <v>13521.8</v>
      </c>
    </row>
    <row r="75" spans="1:8" ht="13.5" customHeight="1" thickBot="1" thickTop="1">
      <c r="A75" s="135" t="s">
        <v>75</v>
      </c>
      <c r="B75" s="163" t="str">
        <f>B69</f>
        <v>3,2 DI-D</v>
      </c>
      <c r="C75" s="11" t="s">
        <v>1</v>
      </c>
      <c r="D75" s="165"/>
      <c r="E75" s="165"/>
      <c r="F75" s="165"/>
      <c r="G75" s="165"/>
      <c r="H75" s="38">
        <f>H69+G9+G10</f>
        <v>27245.25</v>
      </c>
    </row>
    <row r="76" spans="1:8" ht="14.25" thickBot="1" thickTop="1">
      <c r="A76" s="135"/>
      <c r="B76" s="164"/>
      <c r="C76" s="12" t="s">
        <v>2</v>
      </c>
      <c r="D76" s="166"/>
      <c r="E76" s="166"/>
      <c r="F76" s="166"/>
      <c r="G76" s="166"/>
      <c r="H76" s="38">
        <f>H70+G9+G10</f>
        <v>23886.81</v>
      </c>
    </row>
    <row r="77" spans="1:8" ht="14.25" thickBot="1" thickTop="1">
      <c r="A77" s="135"/>
      <c r="B77" s="169">
        <v>3</v>
      </c>
      <c r="C77" s="12" t="s">
        <v>1</v>
      </c>
      <c r="D77" s="166"/>
      <c r="E77" s="166"/>
      <c r="F77" s="166"/>
      <c r="G77" s="118"/>
      <c r="H77" s="38">
        <f>H71+G9+G10</f>
        <v>21786.24</v>
      </c>
    </row>
    <row r="78" spans="1:8" ht="14.25" thickBot="1" thickTop="1">
      <c r="A78" s="135"/>
      <c r="B78" s="170"/>
      <c r="C78" s="12" t="s">
        <v>2</v>
      </c>
      <c r="D78" s="166"/>
      <c r="E78" s="166"/>
      <c r="F78" s="166"/>
      <c r="G78" s="118"/>
      <c r="H78" s="38">
        <f>H72+G9+G10</f>
        <v>18673.1</v>
      </c>
    </row>
    <row r="79" spans="1:8" ht="14.25" thickBot="1" thickTop="1">
      <c r="A79" s="135"/>
      <c r="B79" s="164" t="str">
        <f>B73</f>
        <v>3,8 MIVEC</v>
      </c>
      <c r="C79" s="12" t="s">
        <v>1</v>
      </c>
      <c r="D79" s="166"/>
      <c r="E79" s="166"/>
      <c r="F79" s="166"/>
      <c r="G79" s="166"/>
      <c r="H79" s="38"/>
    </row>
    <row r="80" spans="1:8" ht="14.25" thickBot="1" thickTop="1">
      <c r="A80" s="136"/>
      <c r="B80" s="167"/>
      <c r="C80" s="13" t="s">
        <v>2</v>
      </c>
      <c r="D80" s="168"/>
      <c r="E80" s="168"/>
      <c r="F80" s="168"/>
      <c r="G80" s="168"/>
      <c r="H80" s="38">
        <f>H74+G9+G10</f>
        <v>18673.1</v>
      </c>
    </row>
    <row r="81" ht="13.5" thickTop="1"/>
  </sheetData>
  <sheetProtection/>
  <mergeCells count="55">
    <mergeCell ref="E2:F2"/>
    <mergeCell ref="E3:F8"/>
    <mergeCell ref="E9:F9"/>
    <mergeCell ref="E10:F10"/>
    <mergeCell ref="B5:B6"/>
    <mergeCell ref="G5:H5"/>
    <mergeCell ref="G6:H6"/>
    <mergeCell ref="G7:H7"/>
    <mergeCell ref="G8:H8"/>
    <mergeCell ref="B31:B49"/>
    <mergeCell ref="C31:C40"/>
    <mergeCell ref="C41:C49"/>
    <mergeCell ref="G10:H10"/>
    <mergeCell ref="G9:H9"/>
    <mergeCell ref="A69:A74"/>
    <mergeCell ref="B69:B70"/>
    <mergeCell ref="B50:B68"/>
    <mergeCell ref="C50:C59"/>
    <mergeCell ref="E59:G59"/>
    <mergeCell ref="A75:A80"/>
    <mergeCell ref="B75:B76"/>
    <mergeCell ref="B71:B72"/>
    <mergeCell ref="B77:B78"/>
    <mergeCell ref="D75:G75"/>
    <mergeCell ref="D76:G76"/>
    <mergeCell ref="B79:B80"/>
    <mergeCell ref="D79:G79"/>
    <mergeCell ref="D80:G80"/>
    <mergeCell ref="D77:G77"/>
    <mergeCell ref="D78:G78"/>
    <mergeCell ref="D69:G69"/>
    <mergeCell ref="D70:G70"/>
    <mergeCell ref="B73:B74"/>
    <mergeCell ref="D73:G73"/>
    <mergeCell ref="D74:G74"/>
    <mergeCell ref="C60:C68"/>
    <mergeCell ref="E68:G68"/>
    <mergeCell ref="G2:H2"/>
    <mergeCell ref="G3:H3"/>
    <mergeCell ref="A12:A68"/>
    <mergeCell ref="B12:B30"/>
    <mergeCell ref="C12:C21"/>
    <mergeCell ref="A9:A10"/>
    <mergeCell ref="B9:C9"/>
    <mergeCell ref="E21:G21"/>
    <mergeCell ref="C22:C30"/>
    <mergeCell ref="E30:G30"/>
    <mergeCell ref="A1:C1"/>
    <mergeCell ref="D1:H1"/>
    <mergeCell ref="A2:C2"/>
    <mergeCell ref="B10:C10"/>
    <mergeCell ref="A3:A8"/>
    <mergeCell ref="B3:B4"/>
    <mergeCell ref="B7:B8"/>
    <mergeCell ref="G4:H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Rolf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KSErmochin</dc:creator>
  <cp:keywords/>
  <dc:description/>
  <cp:lastModifiedBy>Кошевой Дмитрий Степанович</cp:lastModifiedBy>
  <cp:lastPrinted>2003-01-27T07:18:19Z</cp:lastPrinted>
  <dcterms:created xsi:type="dcterms:W3CDTF">2003-01-20T12:49:07Z</dcterms:created>
  <dcterms:modified xsi:type="dcterms:W3CDTF">2013-09-10T06:27:33Z</dcterms:modified>
  <cp:category/>
  <cp:version/>
  <cp:contentType/>
  <cp:contentStatus/>
</cp:coreProperties>
</file>